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46" i="2" l="1"/>
  <c r="Y146" i="2"/>
  <c r="S146" i="2"/>
  <c r="X146" i="2" s="1"/>
  <c r="K146" i="2"/>
  <c r="AE145" i="2"/>
  <c r="Y145" i="2"/>
  <c r="S145" i="2"/>
  <c r="K145" i="2"/>
  <c r="AE144" i="2"/>
  <c r="Y144" i="2"/>
  <c r="S144" i="2"/>
  <c r="T144" i="2" s="1"/>
  <c r="K144" i="2"/>
  <c r="AE143" i="2"/>
  <c r="Y143" i="2"/>
  <c r="S143" i="2"/>
  <c r="X143" i="2" s="1"/>
  <c r="K143" i="2"/>
  <c r="AE142" i="2"/>
  <c r="Y142" i="2"/>
  <c r="S142" i="2"/>
  <c r="X142" i="2" s="1"/>
  <c r="K142" i="2"/>
  <c r="AE141" i="2"/>
  <c r="Y141" i="2"/>
  <c r="S141" i="2"/>
  <c r="K141" i="2"/>
  <c r="AE140" i="2"/>
  <c r="Y140" i="2"/>
  <c r="S140" i="2"/>
  <c r="X140" i="2" s="1"/>
  <c r="K140" i="2"/>
  <c r="AE139" i="2"/>
  <c r="Y139" i="2"/>
  <c r="S139" i="2"/>
  <c r="T139" i="2" s="1"/>
  <c r="K139" i="2"/>
  <c r="AE138" i="2"/>
  <c r="Y138" i="2"/>
  <c r="S138" i="2"/>
  <c r="X138" i="2" s="1"/>
  <c r="K138" i="2"/>
  <c r="AE137" i="2"/>
  <c r="Y137" i="2"/>
  <c r="S137" i="2"/>
  <c r="K137" i="2"/>
  <c r="AE136" i="2"/>
  <c r="Y136" i="2"/>
  <c r="S136" i="2"/>
  <c r="T136" i="2" s="1"/>
  <c r="K136" i="2"/>
  <c r="AE135" i="2"/>
  <c r="Y135" i="2"/>
  <c r="S135" i="2"/>
  <c r="X135" i="2" s="1"/>
  <c r="K135" i="2"/>
  <c r="AE134" i="2"/>
  <c r="Y134" i="2"/>
  <c r="S134" i="2"/>
  <c r="X134" i="2" s="1"/>
  <c r="K134" i="2"/>
  <c r="AE133" i="2"/>
  <c r="Y133" i="2"/>
  <c r="S133" i="2"/>
  <c r="K133" i="2"/>
  <c r="AE132" i="2"/>
  <c r="Y132" i="2"/>
  <c r="S132" i="2"/>
  <c r="X132" i="2" s="1"/>
  <c r="K132" i="2"/>
  <c r="AE131" i="2"/>
  <c r="Y131" i="2"/>
  <c r="S131" i="2"/>
  <c r="X131" i="2" s="1"/>
  <c r="K131" i="2"/>
  <c r="AE130" i="2"/>
  <c r="Y130" i="2"/>
  <c r="S130" i="2"/>
  <c r="T130" i="2" s="1"/>
  <c r="K130" i="2"/>
  <c r="AE129" i="2"/>
  <c r="Y129" i="2"/>
  <c r="S129" i="2"/>
  <c r="T129" i="2" s="1"/>
  <c r="K129" i="2"/>
  <c r="AE128" i="2"/>
  <c r="Y128" i="2"/>
  <c r="S128" i="2"/>
  <c r="T128" i="2" s="1"/>
  <c r="V128" i="2" s="1"/>
  <c r="K128" i="2"/>
  <c r="AE127" i="2"/>
  <c r="Y127" i="2"/>
  <c r="S127" i="2"/>
  <c r="K127" i="2"/>
  <c r="AE126" i="2"/>
  <c r="Y126" i="2"/>
  <c r="S126" i="2"/>
  <c r="T126" i="2" s="1"/>
  <c r="K126" i="2"/>
  <c r="AE125" i="2"/>
  <c r="Y125" i="2"/>
  <c r="S125" i="2"/>
  <c r="T125" i="2" s="1"/>
  <c r="K125" i="2"/>
  <c r="AE124" i="2"/>
  <c r="Y124" i="2"/>
  <c r="S124" i="2"/>
  <c r="X124" i="2" s="1"/>
  <c r="K124" i="2"/>
  <c r="AE123" i="2"/>
  <c r="Y123" i="2"/>
  <c r="S123" i="2"/>
  <c r="K123" i="2"/>
  <c r="AE122" i="2"/>
  <c r="Y122" i="2"/>
  <c r="S122" i="2"/>
  <c r="T122" i="2" s="1"/>
  <c r="K122" i="2"/>
  <c r="AE121" i="2"/>
  <c r="Y121" i="2"/>
  <c r="S121" i="2"/>
  <c r="X121" i="2" s="1"/>
  <c r="K121" i="2"/>
  <c r="AE120" i="2"/>
  <c r="Y120" i="2"/>
  <c r="S120" i="2"/>
  <c r="X120" i="2" s="1"/>
  <c r="K120" i="2"/>
  <c r="AE119" i="2"/>
  <c r="Y119" i="2"/>
  <c r="S119" i="2"/>
  <c r="T119" i="2" s="1"/>
  <c r="K119" i="2"/>
  <c r="AE118" i="2"/>
  <c r="Y118" i="2"/>
  <c r="S118" i="2"/>
  <c r="T118" i="2" s="1"/>
  <c r="K118" i="2"/>
  <c r="AE117" i="2"/>
  <c r="Y117" i="2"/>
  <c r="S117" i="2"/>
  <c r="T117" i="2" s="1"/>
  <c r="K117" i="2"/>
  <c r="AE116" i="2"/>
  <c r="Y116" i="2"/>
  <c r="S116" i="2"/>
  <c r="K116" i="2"/>
  <c r="AE115" i="2"/>
  <c r="Y115" i="2"/>
  <c r="S115" i="2"/>
  <c r="T115" i="2" s="1"/>
  <c r="U115" i="2" s="1"/>
  <c r="K115" i="2"/>
  <c r="AE114" i="2"/>
  <c r="Y114" i="2"/>
  <c r="U114" i="2"/>
  <c r="W114" i="2" s="1"/>
  <c r="Z114" i="2" s="1"/>
  <c r="S114" i="2"/>
  <c r="T114" i="2" s="1"/>
  <c r="V114" i="2" s="1"/>
  <c r="K114" i="2"/>
  <c r="AE113" i="2"/>
  <c r="Y113" i="2"/>
  <c r="S113" i="2"/>
  <c r="X113" i="2" s="1"/>
  <c r="K113" i="2"/>
  <c r="AE112" i="2"/>
  <c r="Y112" i="2"/>
  <c r="S112" i="2"/>
  <c r="X112" i="2" s="1"/>
  <c r="K112" i="2"/>
  <c r="AE111" i="2"/>
  <c r="Y111" i="2"/>
  <c r="S111" i="2"/>
  <c r="K111" i="2"/>
  <c r="AE110" i="2"/>
  <c r="Y110" i="2"/>
  <c r="S110" i="2"/>
  <c r="T110" i="2" s="1"/>
  <c r="K110" i="2"/>
  <c r="AE109" i="2"/>
  <c r="Y109" i="2"/>
  <c r="S109" i="2"/>
  <c r="X109" i="2" s="1"/>
  <c r="K109" i="2"/>
  <c r="AE108" i="2"/>
  <c r="Y108" i="2"/>
  <c r="S108" i="2"/>
  <c r="K108" i="2"/>
  <c r="AE107" i="2"/>
  <c r="Y107" i="2"/>
  <c r="S107" i="2"/>
  <c r="X107" i="2" s="1"/>
  <c r="K107" i="2"/>
  <c r="AE106" i="2"/>
  <c r="Y106" i="2"/>
  <c r="S106" i="2"/>
  <c r="X106" i="2" s="1"/>
  <c r="K106" i="2"/>
  <c r="AE105" i="2"/>
  <c r="Y105" i="2"/>
  <c r="S105" i="2"/>
  <c r="K105" i="2"/>
  <c r="AE104" i="2"/>
  <c r="Y104" i="2"/>
  <c r="S104" i="2"/>
  <c r="X104" i="2" s="1"/>
  <c r="K104" i="2"/>
  <c r="AE103" i="2"/>
  <c r="Y103" i="2"/>
  <c r="S103" i="2"/>
  <c r="X103" i="2" s="1"/>
  <c r="K103" i="2"/>
  <c r="AE102" i="2"/>
  <c r="Y102" i="2"/>
  <c r="S102" i="2"/>
  <c r="X102" i="2" s="1"/>
  <c r="K102" i="2"/>
  <c r="AE101" i="2"/>
  <c r="Y101" i="2"/>
  <c r="S101" i="2"/>
  <c r="K101" i="2"/>
  <c r="AE100" i="2"/>
  <c r="Y100" i="2"/>
  <c r="S100" i="2"/>
  <c r="K100" i="2"/>
  <c r="AE99" i="2"/>
  <c r="Y99" i="2"/>
  <c r="S99" i="2"/>
  <c r="T99" i="2" s="1"/>
  <c r="K99" i="2"/>
  <c r="AE98" i="2"/>
  <c r="Y98" i="2"/>
  <c r="S98" i="2"/>
  <c r="X98" i="2" s="1"/>
  <c r="K98" i="2"/>
  <c r="AE97" i="2"/>
  <c r="Y97" i="2"/>
  <c r="S97" i="2"/>
  <c r="K97" i="2"/>
  <c r="AE96" i="2"/>
  <c r="Y96" i="2"/>
  <c r="S96" i="2"/>
  <c r="X96" i="2" s="1"/>
  <c r="K96" i="2"/>
  <c r="AE95" i="2"/>
  <c r="Y95" i="2"/>
  <c r="S95" i="2"/>
  <c r="T95" i="2" s="1"/>
  <c r="K95" i="2"/>
  <c r="AE94" i="2"/>
  <c r="Y94" i="2"/>
  <c r="S94" i="2"/>
  <c r="X94" i="2" s="1"/>
  <c r="K94" i="2"/>
  <c r="AE93" i="2"/>
  <c r="Y93" i="2"/>
  <c r="S93" i="2"/>
  <c r="X93" i="2" s="1"/>
  <c r="K93" i="2"/>
  <c r="AE92" i="2"/>
  <c r="Y92" i="2"/>
  <c r="S92" i="2"/>
  <c r="X92" i="2" s="1"/>
  <c r="K92" i="2"/>
  <c r="AE91" i="2"/>
  <c r="Y91" i="2"/>
  <c r="S91" i="2"/>
  <c r="X91" i="2" s="1"/>
  <c r="K91" i="2"/>
  <c r="AE90" i="2"/>
  <c r="Y90" i="2"/>
  <c r="S90" i="2"/>
  <c r="K90" i="2"/>
  <c r="AE89" i="2"/>
  <c r="Y89" i="2"/>
  <c r="S89" i="2"/>
  <c r="T89" i="2" s="1"/>
  <c r="K89" i="2"/>
  <c r="AE88" i="2"/>
  <c r="Y88" i="2"/>
  <c r="S88" i="2"/>
  <c r="X88" i="2" s="1"/>
  <c r="K88" i="2"/>
  <c r="AE87" i="2"/>
  <c r="Y87" i="2"/>
  <c r="S87" i="2"/>
  <c r="X87" i="2" s="1"/>
  <c r="K87" i="2"/>
  <c r="AE86" i="2"/>
  <c r="Y86" i="2"/>
  <c r="S86" i="2"/>
  <c r="K86" i="2"/>
  <c r="AE85" i="2"/>
  <c r="Y85" i="2"/>
  <c r="S85" i="2"/>
  <c r="X85" i="2" s="1"/>
  <c r="K85" i="2"/>
  <c r="AE84" i="2"/>
  <c r="Y84" i="2"/>
  <c r="S84" i="2"/>
  <c r="T84" i="2" s="1"/>
  <c r="K84" i="2"/>
  <c r="AE83" i="2"/>
  <c r="Y83" i="2"/>
  <c r="S83" i="2"/>
  <c r="K83" i="2"/>
  <c r="AE82" i="2"/>
  <c r="Y82" i="2"/>
  <c r="S82" i="2"/>
  <c r="X82" i="2" s="1"/>
  <c r="K82" i="2"/>
  <c r="AE81" i="2"/>
  <c r="Y81" i="2"/>
  <c r="S81" i="2"/>
  <c r="X81" i="2" s="1"/>
  <c r="K81" i="2"/>
  <c r="AE80" i="2"/>
  <c r="Y80" i="2"/>
  <c r="S80" i="2"/>
  <c r="X80" i="2" s="1"/>
  <c r="K80" i="2"/>
  <c r="AE79" i="2"/>
  <c r="Y79" i="2"/>
  <c r="S79" i="2"/>
  <c r="K79" i="2"/>
  <c r="AE78" i="2"/>
  <c r="Y78" i="2"/>
  <c r="S78" i="2"/>
  <c r="T78" i="2" s="1"/>
  <c r="K78" i="2"/>
  <c r="AE77" i="2"/>
  <c r="Y77" i="2"/>
  <c r="S77" i="2"/>
  <c r="X77" i="2" s="1"/>
  <c r="K77" i="2"/>
  <c r="AE76" i="2"/>
  <c r="Y76" i="2"/>
  <c r="S76" i="2"/>
  <c r="X76" i="2" s="1"/>
  <c r="K76" i="2"/>
  <c r="AE75" i="2"/>
  <c r="Y75" i="2"/>
  <c r="S75" i="2"/>
  <c r="K75" i="2"/>
  <c r="AE74" i="2"/>
  <c r="Y74" i="2"/>
  <c r="S74" i="2"/>
  <c r="T74" i="2" s="1"/>
  <c r="K74" i="2"/>
  <c r="AE73" i="2"/>
  <c r="Y73" i="2"/>
  <c r="T73" i="2"/>
  <c r="V73" i="2" s="1"/>
  <c r="S73" i="2"/>
  <c r="X73" i="2" s="1"/>
  <c r="K73" i="2"/>
  <c r="AE72" i="2"/>
  <c r="Y72" i="2"/>
  <c r="S72" i="2"/>
  <c r="X72" i="2" s="1"/>
  <c r="K72" i="2"/>
  <c r="AE71" i="2"/>
  <c r="Y71" i="2"/>
  <c r="S71" i="2"/>
  <c r="K71" i="2"/>
  <c r="AE70" i="2"/>
  <c r="Y70" i="2"/>
  <c r="S70" i="2"/>
  <c r="X70" i="2" s="1"/>
  <c r="K70" i="2"/>
  <c r="AE69" i="2"/>
  <c r="Y69" i="2"/>
  <c r="S69" i="2"/>
  <c r="T69" i="2" s="1"/>
  <c r="K69" i="2"/>
  <c r="AE68" i="2"/>
  <c r="Y68" i="2"/>
  <c r="S68" i="2"/>
  <c r="T68" i="2" s="1"/>
  <c r="K68" i="2"/>
  <c r="AE67" i="2"/>
  <c r="Y67" i="2"/>
  <c r="S67" i="2"/>
  <c r="K67" i="2"/>
  <c r="AE66" i="2"/>
  <c r="Y66" i="2"/>
  <c r="S66" i="2"/>
  <c r="T66" i="2" s="1"/>
  <c r="K66" i="2"/>
  <c r="AE65" i="2"/>
  <c r="Y65" i="2"/>
  <c r="S65" i="2"/>
  <c r="T65" i="2" s="1"/>
  <c r="K65" i="2"/>
  <c r="AE64" i="2"/>
  <c r="Y64" i="2"/>
  <c r="S64" i="2"/>
  <c r="X64" i="2" s="1"/>
  <c r="K64" i="2"/>
  <c r="AE63" i="2"/>
  <c r="Y63" i="2"/>
  <c r="S63" i="2"/>
  <c r="X63" i="2" s="1"/>
  <c r="K63" i="2"/>
  <c r="AE62" i="2"/>
  <c r="Y62" i="2"/>
  <c r="S62" i="2"/>
  <c r="X62" i="2" s="1"/>
  <c r="K62" i="2"/>
  <c r="AE61" i="2"/>
  <c r="Y61" i="2"/>
  <c r="S61" i="2"/>
  <c r="K61" i="2"/>
  <c r="AE60" i="2"/>
  <c r="Y60" i="2"/>
  <c r="S60" i="2"/>
  <c r="X60" i="2" s="1"/>
  <c r="K60" i="2"/>
  <c r="AE59" i="2"/>
  <c r="Y59" i="2"/>
  <c r="S59" i="2"/>
  <c r="X59" i="2" s="1"/>
  <c r="K59" i="2"/>
  <c r="AE58" i="2"/>
  <c r="Y58" i="2"/>
  <c r="S58" i="2"/>
  <c r="K58" i="2"/>
  <c r="AE57" i="2"/>
  <c r="Y57" i="2"/>
  <c r="S57" i="2"/>
  <c r="X57" i="2" s="1"/>
  <c r="K57" i="2"/>
  <c r="AE56" i="2"/>
  <c r="Y56" i="2"/>
  <c r="S56" i="2"/>
  <c r="T56" i="2" s="1"/>
  <c r="V56" i="2" s="1"/>
  <c r="K56" i="2"/>
  <c r="AE55" i="2"/>
  <c r="Y55" i="2"/>
  <c r="S55" i="2"/>
  <c r="T55" i="2" s="1"/>
  <c r="K55" i="2"/>
  <c r="AE54" i="2"/>
  <c r="Y54" i="2"/>
  <c r="S54" i="2"/>
  <c r="K54" i="2"/>
  <c r="AE53" i="2"/>
  <c r="Y53" i="2"/>
  <c r="S53" i="2"/>
  <c r="X53" i="2" s="1"/>
  <c r="K53" i="2"/>
  <c r="AE52" i="2"/>
  <c r="Y52" i="2"/>
  <c r="S52" i="2"/>
  <c r="X52" i="2" s="1"/>
  <c r="K52" i="2"/>
  <c r="AE51" i="2"/>
  <c r="Y51" i="2"/>
  <c r="S51" i="2"/>
  <c r="X51" i="2" s="1"/>
  <c r="K51" i="2"/>
  <c r="AE50" i="2"/>
  <c r="Y50" i="2"/>
  <c r="S50" i="2"/>
  <c r="K50" i="2"/>
  <c r="AE49" i="2"/>
  <c r="Y49" i="2"/>
  <c r="S49" i="2"/>
  <c r="X49" i="2" s="1"/>
  <c r="K49" i="2"/>
  <c r="AE48" i="2"/>
  <c r="Y48" i="2"/>
  <c r="S48" i="2"/>
  <c r="T48" i="2" s="1"/>
  <c r="V48" i="2" s="1"/>
  <c r="K48" i="2"/>
  <c r="AE47" i="2"/>
  <c r="Y47" i="2"/>
  <c r="S47" i="2"/>
  <c r="T47" i="2" s="1"/>
  <c r="K47" i="2"/>
  <c r="AE46" i="2"/>
  <c r="Y46" i="2"/>
  <c r="S46" i="2"/>
  <c r="K46" i="2"/>
  <c r="AE45" i="2"/>
  <c r="Y45" i="2"/>
  <c r="S45" i="2"/>
  <c r="X45" i="2" s="1"/>
  <c r="K45" i="2"/>
  <c r="AE44" i="2"/>
  <c r="Y44" i="2"/>
  <c r="S44" i="2"/>
  <c r="X44" i="2" s="1"/>
  <c r="K44" i="2"/>
  <c r="AE43" i="2"/>
  <c r="Y43" i="2"/>
  <c r="S43" i="2"/>
  <c r="X43" i="2" s="1"/>
  <c r="K43" i="2"/>
  <c r="AE42" i="2"/>
  <c r="Y42" i="2"/>
  <c r="S42" i="2"/>
  <c r="K42" i="2"/>
  <c r="AE41" i="2"/>
  <c r="Y41" i="2"/>
  <c r="S41" i="2"/>
  <c r="X41" i="2" s="1"/>
  <c r="K41" i="2"/>
  <c r="AE40" i="2"/>
  <c r="Y40" i="2"/>
  <c r="S40" i="2"/>
  <c r="T40" i="2" s="1"/>
  <c r="V40" i="2" s="1"/>
  <c r="K40" i="2"/>
  <c r="AE39" i="2"/>
  <c r="Y39" i="2"/>
  <c r="S39" i="2"/>
  <c r="T39" i="2" s="1"/>
  <c r="K39" i="2"/>
  <c r="AE38" i="2"/>
  <c r="Y38" i="2"/>
  <c r="S38" i="2"/>
  <c r="K38" i="2"/>
  <c r="AE37" i="2"/>
  <c r="Y37" i="2"/>
  <c r="S37" i="2"/>
  <c r="X37" i="2" s="1"/>
  <c r="K37" i="2"/>
  <c r="AE36" i="2"/>
  <c r="Y36" i="2"/>
  <c r="S36" i="2"/>
  <c r="X36" i="2" s="1"/>
  <c r="K36" i="2"/>
  <c r="AE35" i="2"/>
  <c r="Y35" i="2"/>
  <c r="S35" i="2"/>
  <c r="K35" i="2"/>
  <c r="AE34" i="2"/>
  <c r="Y34" i="2"/>
  <c r="S34" i="2"/>
  <c r="X34" i="2" s="1"/>
  <c r="K34" i="2"/>
  <c r="AE33" i="2"/>
  <c r="Y33" i="2"/>
  <c r="S33" i="2"/>
  <c r="X33" i="2" s="1"/>
  <c r="K33" i="2"/>
  <c r="AE32" i="2"/>
  <c r="Y32" i="2"/>
  <c r="S32" i="2"/>
  <c r="T32" i="2" s="1"/>
  <c r="K32" i="2"/>
  <c r="AE31" i="2"/>
  <c r="Y31" i="2"/>
  <c r="S31" i="2"/>
  <c r="K31" i="2"/>
  <c r="AE30" i="2"/>
  <c r="Y30" i="2"/>
  <c r="S30" i="2"/>
  <c r="X30" i="2" s="1"/>
  <c r="K30" i="2"/>
  <c r="AE29" i="2"/>
  <c r="Y29" i="2"/>
  <c r="S29" i="2"/>
  <c r="X29" i="2" s="1"/>
  <c r="K29" i="2"/>
  <c r="AE28" i="2"/>
  <c r="Y28" i="2"/>
  <c r="S28" i="2"/>
  <c r="T28" i="2" s="1"/>
  <c r="K28" i="2"/>
  <c r="AE27" i="2"/>
  <c r="Y27" i="2"/>
  <c r="S27" i="2"/>
  <c r="X27" i="2" s="1"/>
  <c r="K27" i="2"/>
  <c r="AE26" i="2"/>
  <c r="Y26" i="2"/>
  <c r="S26" i="2"/>
  <c r="K26" i="2"/>
  <c r="AE25" i="2"/>
  <c r="Y25" i="2"/>
  <c r="S25" i="2"/>
  <c r="X25" i="2" s="1"/>
  <c r="K25" i="2"/>
  <c r="AE24" i="2"/>
  <c r="Y24" i="2"/>
  <c r="S24" i="2"/>
  <c r="T24" i="2" s="1"/>
  <c r="K24" i="2"/>
  <c r="AE23" i="2"/>
  <c r="Y23" i="2"/>
  <c r="S23" i="2"/>
  <c r="X23" i="2" s="1"/>
  <c r="K23" i="2"/>
  <c r="AE22" i="2"/>
  <c r="Y22" i="2"/>
  <c r="S22" i="2"/>
  <c r="K22" i="2"/>
  <c r="AE21" i="2"/>
  <c r="Y21" i="2"/>
  <c r="S21" i="2"/>
  <c r="T21" i="2" s="1"/>
  <c r="K21" i="2"/>
  <c r="AE20" i="2"/>
  <c r="Y20" i="2"/>
  <c r="S20" i="2"/>
  <c r="T20" i="2" s="1"/>
  <c r="K20" i="2"/>
  <c r="AE19" i="2"/>
  <c r="Y19" i="2"/>
  <c r="S19" i="2"/>
  <c r="X19" i="2" s="1"/>
  <c r="K19" i="2"/>
  <c r="AE18" i="2"/>
  <c r="Y18" i="2"/>
  <c r="S18" i="2"/>
  <c r="K18" i="2"/>
  <c r="AE17" i="2"/>
  <c r="Y17" i="2"/>
  <c r="S17" i="2"/>
  <c r="X17" i="2" s="1"/>
  <c r="K17" i="2"/>
  <c r="AE16" i="2"/>
  <c r="Y16" i="2"/>
  <c r="S16" i="2"/>
  <c r="X16" i="2" s="1"/>
  <c r="K16" i="2"/>
  <c r="AE15" i="2"/>
  <c r="Y15" i="2"/>
  <c r="S15" i="2"/>
  <c r="K15" i="2"/>
  <c r="AE14" i="2"/>
  <c r="Y14" i="2"/>
  <c r="S14" i="2"/>
  <c r="T14" i="2" s="1"/>
  <c r="K14" i="2"/>
  <c r="AE13" i="2"/>
  <c r="Y13" i="2"/>
  <c r="S13" i="2"/>
  <c r="X13" i="2" s="1"/>
  <c r="K13" i="2"/>
  <c r="AE12" i="2"/>
  <c r="Y12" i="2"/>
  <c r="S12" i="2"/>
  <c r="K12" i="2"/>
  <c r="AE11" i="2"/>
  <c r="Y11" i="2"/>
  <c r="S11" i="2"/>
  <c r="X11" i="2" s="1"/>
  <c r="K11" i="2"/>
  <c r="AE10" i="2"/>
  <c r="Y10" i="2"/>
  <c r="S10" i="2"/>
  <c r="X10" i="2" s="1"/>
  <c r="K10" i="2"/>
  <c r="AE9" i="2"/>
  <c r="Y9" i="2"/>
  <c r="S9" i="2"/>
  <c r="X9" i="2" s="1"/>
  <c r="K9" i="2"/>
  <c r="AE8" i="2"/>
  <c r="Y8" i="2"/>
  <c r="S8" i="2"/>
  <c r="K8" i="2"/>
  <c r="AE7" i="2"/>
  <c r="Y7" i="2"/>
  <c r="S7" i="2"/>
  <c r="X7" i="2" s="1"/>
  <c r="K7" i="2"/>
  <c r="AE6" i="2"/>
  <c r="Y6" i="2"/>
  <c r="S6" i="2"/>
  <c r="X6" i="2" s="1"/>
  <c r="K6" i="2"/>
  <c r="AE5" i="2"/>
  <c r="Y5" i="2"/>
  <c r="S5" i="2"/>
  <c r="X5" i="2" s="1"/>
  <c r="K5" i="2"/>
  <c r="AE4" i="2"/>
  <c r="Y4" i="2"/>
  <c r="S4" i="2"/>
  <c r="K4" i="2"/>
  <c r="AE3" i="2"/>
  <c r="Y3" i="2"/>
  <c r="S3" i="2"/>
  <c r="X3" i="2" s="1"/>
  <c r="K3" i="2"/>
  <c r="AE2" i="2"/>
  <c r="Y2" i="2"/>
  <c r="S2" i="2"/>
  <c r="X2" i="2" s="1"/>
  <c r="K2" i="2"/>
  <c r="T121" i="2" l="1"/>
  <c r="V121" i="2" s="1"/>
  <c r="T5" i="2"/>
  <c r="V5" i="2" s="1"/>
  <c r="X56" i="2"/>
  <c r="T6" i="2"/>
  <c r="V6" i="2" s="1"/>
  <c r="X48" i="2"/>
  <c r="X99" i="2"/>
  <c r="T88" i="2"/>
  <c r="V88" i="2" s="1"/>
  <c r="X130" i="2"/>
  <c r="X74" i="2"/>
  <c r="T103" i="2"/>
  <c r="V103" i="2" s="1"/>
  <c r="X139" i="2"/>
  <c r="X14" i="2"/>
  <c r="T82" i="2"/>
  <c r="T9" i="2"/>
  <c r="V9" i="2" s="1"/>
  <c r="X21" i="2"/>
  <c r="T63" i="2"/>
  <c r="V63" i="2" s="1"/>
  <c r="T76" i="2"/>
  <c r="V76" i="2" s="1"/>
  <c r="T91" i="2"/>
  <c r="V91" i="2" s="1"/>
  <c r="T107" i="2"/>
  <c r="U107" i="2" s="1"/>
  <c r="X122" i="2"/>
  <c r="T143" i="2"/>
  <c r="V143" i="2" s="1"/>
  <c r="T10" i="2"/>
  <c r="V10" i="2" s="1"/>
  <c r="X40" i="2"/>
  <c r="X78" i="2"/>
  <c r="X95" i="2"/>
  <c r="X110" i="2"/>
  <c r="U128" i="2"/>
  <c r="W128" i="2" s="1"/>
  <c r="Z128" i="2" s="1"/>
  <c r="AA128" i="2" s="1"/>
  <c r="AB128" i="2" s="1"/>
  <c r="AA114" i="2"/>
  <c r="AB114" i="2" s="1"/>
  <c r="AC114" i="2" s="1"/>
  <c r="T2" i="2"/>
  <c r="V2" i="2" s="1"/>
  <c r="T13" i="2"/>
  <c r="V13" i="2" s="1"/>
  <c r="T34" i="2"/>
  <c r="U34" i="2" s="1"/>
  <c r="T62" i="2"/>
  <c r="X69" i="2"/>
  <c r="U73" i="2"/>
  <c r="W73" i="2" s="1"/>
  <c r="Z73" i="2" s="1"/>
  <c r="T77" i="2"/>
  <c r="V77" i="2" s="1"/>
  <c r="T92" i="2"/>
  <c r="V92" i="2" s="1"/>
  <c r="T104" i="2"/>
  <c r="X117" i="2"/>
  <c r="X126" i="2"/>
  <c r="T135" i="2"/>
  <c r="V135" i="2" s="1"/>
  <c r="X144" i="2"/>
  <c r="T72" i="2"/>
  <c r="T87" i="2"/>
  <c r="X89" i="2"/>
  <c r="X129" i="2"/>
  <c r="V69" i="2"/>
  <c r="U69" i="2"/>
  <c r="U84" i="2"/>
  <c r="W84" i="2" s="1"/>
  <c r="Z84" i="2" s="1"/>
  <c r="AA84" i="2" s="1"/>
  <c r="AB84" i="2" s="1"/>
  <c r="V84" i="2"/>
  <c r="V125" i="2"/>
  <c r="U125" i="2"/>
  <c r="U39" i="2"/>
  <c r="V39" i="2"/>
  <c r="V95" i="2"/>
  <c r="U95" i="2"/>
  <c r="V24" i="2"/>
  <c r="U24" i="2"/>
  <c r="U32" i="2"/>
  <c r="V32" i="2"/>
  <c r="U68" i="2"/>
  <c r="V68" i="2"/>
  <c r="V47" i="2"/>
  <c r="U47" i="2"/>
  <c r="U28" i="2"/>
  <c r="V28" i="2"/>
  <c r="V20" i="2"/>
  <c r="U20" i="2"/>
  <c r="U55" i="2"/>
  <c r="V55" i="2"/>
  <c r="X24" i="2"/>
  <c r="U5" i="2"/>
  <c r="W5" i="2" s="1"/>
  <c r="Z5" i="2" s="1"/>
  <c r="AA5" i="2" s="1"/>
  <c r="AB5" i="2" s="1"/>
  <c r="AC5" i="2" s="1"/>
  <c r="U6" i="2"/>
  <c r="W6" i="2" s="1"/>
  <c r="Z6" i="2" s="1"/>
  <c r="AA6" i="2" s="1"/>
  <c r="AB6" i="2" s="1"/>
  <c r="AC6" i="2" s="1"/>
  <c r="U9" i="2"/>
  <c r="W9" i="2" s="1"/>
  <c r="Z9" i="2" s="1"/>
  <c r="AA9" i="2" s="1"/>
  <c r="AB9" i="2" s="1"/>
  <c r="AD9" i="2" s="1"/>
  <c r="AG9" i="2" s="1"/>
  <c r="U10" i="2"/>
  <c r="W10" i="2" s="1"/>
  <c r="Z10" i="2" s="1"/>
  <c r="AA10" i="2" s="1"/>
  <c r="AB10" i="2" s="1"/>
  <c r="AC10" i="2" s="1"/>
  <c r="U13" i="2"/>
  <c r="W13" i="2" s="1"/>
  <c r="Z13" i="2" s="1"/>
  <c r="AA13" i="2" s="1"/>
  <c r="AB13" i="2" s="1"/>
  <c r="AD13" i="2" s="1"/>
  <c r="AG13" i="2" s="1"/>
  <c r="T16" i="2"/>
  <c r="T17" i="2"/>
  <c r="T25" i="2"/>
  <c r="V25" i="2" s="1"/>
  <c r="T36" i="2"/>
  <c r="V36" i="2" s="1"/>
  <c r="T37" i="2"/>
  <c r="T43" i="2"/>
  <c r="T44" i="2"/>
  <c r="V44" i="2" s="1"/>
  <c r="T51" i="2"/>
  <c r="T52" i="2"/>
  <c r="V52" i="2" s="1"/>
  <c r="T59" i="2"/>
  <c r="T60" i="2"/>
  <c r="V60" i="2" s="1"/>
  <c r="X66" i="2"/>
  <c r="X68" i="2"/>
  <c r="T70" i="2"/>
  <c r="U77" i="2"/>
  <c r="W77" i="2" s="1"/>
  <c r="Z77" i="2" s="1"/>
  <c r="AA77" i="2" s="1"/>
  <c r="AB77" i="2" s="1"/>
  <c r="T80" i="2"/>
  <c r="T81" i="2"/>
  <c r="X84" i="2"/>
  <c r="T85" i="2"/>
  <c r="U85" i="2" s="1"/>
  <c r="U91" i="2"/>
  <c r="W91" i="2" s="1"/>
  <c r="Z91" i="2" s="1"/>
  <c r="AA91" i="2" s="1"/>
  <c r="AB91" i="2" s="1"/>
  <c r="T93" i="2"/>
  <c r="V93" i="2" s="1"/>
  <c r="T96" i="2"/>
  <c r="V96" i="2" s="1"/>
  <c r="U103" i="2"/>
  <c r="W103" i="2" s="1"/>
  <c r="Z103" i="2" s="1"/>
  <c r="AA103" i="2" s="1"/>
  <c r="AB103" i="2" s="1"/>
  <c r="AC103" i="2" s="1"/>
  <c r="V115" i="2"/>
  <c r="W115" i="2" s="1"/>
  <c r="Z115" i="2" s="1"/>
  <c r="AA115" i="2" s="1"/>
  <c r="AB115" i="2" s="1"/>
  <c r="X125" i="2"/>
  <c r="T132" i="2"/>
  <c r="V132" i="2" s="1"/>
  <c r="X136" i="2"/>
  <c r="X20" i="2"/>
  <c r="X28" i="2"/>
  <c r="X32" i="2"/>
  <c r="X39" i="2"/>
  <c r="X47" i="2"/>
  <c r="X55" i="2"/>
  <c r="T3" i="2"/>
  <c r="V3" i="2" s="1"/>
  <c r="T7" i="2"/>
  <c r="V7" i="2" s="1"/>
  <c r="T11" i="2"/>
  <c r="V11" i="2" s="1"/>
  <c r="T33" i="2"/>
  <c r="V33" i="2" s="1"/>
  <c r="AC9" i="2"/>
  <c r="X18" i="2"/>
  <c r="T18" i="2"/>
  <c r="X22" i="2"/>
  <c r="T22" i="2"/>
  <c r="V14" i="2"/>
  <c r="U14" i="2"/>
  <c r="U17" i="2"/>
  <c r="V17" i="2"/>
  <c r="U21" i="2"/>
  <c r="V21" i="2"/>
  <c r="X26" i="2"/>
  <c r="T26" i="2"/>
  <c r="X4" i="2"/>
  <c r="T4" i="2"/>
  <c r="X8" i="2"/>
  <c r="T8" i="2"/>
  <c r="X12" i="2"/>
  <c r="T12" i="2"/>
  <c r="X15" i="2"/>
  <c r="T15" i="2"/>
  <c r="T30" i="2"/>
  <c r="X42" i="2"/>
  <c r="T42" i="2"/>
  <c r="X46" i="2"/>
  <c r="T46" i="2"/>
  <c r="X50" i="2"/>
  <c r="T50" i="2"/>
  <c r="V65" i="2"/>
  <c r="U65" i="2"/>
  <c r="V89" i="2"/>
  <c r="U89" i="2"/>
  <c r="V107" i="2"/>
  <c r="V126" i="2"/>
  <c r="U126" i="2"/>
  <c r="T19" i="2"/>
  <c r="T23" i="2"/>
  <c r="T27" i="2"/>
  <c r="U40" i="2"/>
  <c r="W40" i="2" s="1"/>
  <c r="Z40" i="2" s="1"/>
  <c r="AA40" i="2" s="1"/>
  <c r="AB40" i="2" s="1"/>
  <c r="T41" i="2"/>
  <c r="T45" i="2"/>
  <c r="U48" i="2"/>
  <c r="W48" i="2" s="1"/>
  <c r="Z48" i="2" s="1"/>
  <c r="AA48" i="2" s="1"/>
  <c r="AB48" i="2" s="1"/>
  <c r="T49" i="2"/>
  <c r="T53" i="2"/>
  <c r="U56" i="2"/>
  <c r="W56" i="2" s="1"/>
  <c r="Z56" i="2" s="1"/>
  <c r="AA56" i="2" s="1"/>
  <c r="AB56" i="2" s="1"/>
  <c r="T57" i="2"/>
  <c r="U60" i="2"/>
  <c r="W60" i="2" s="1"/>
  <c r="Z60" i="2" s="1"/>
  <c r="AA60" i="2" s="1"/>
  <c r="AB60" i="2" s="1"/>
  <c r="T64" i="2"/>
  <c r="V82" i="2"/>
  <c r="U82" i="2"/>
  <c r="X100" i="2"/>
  <c r="T100" i="2"/>
  <c r="X101" i="2"/>
  <c r="T101" i="2"/>
  <c r="T29" i="2"/>
  <c r="X31" i="2"/>
  <c r="T31" i="2"/>
  <c r="X38" i="2"/>
  <c r="T38" i="2"/>
  <c r="X54" i="2"/>
  <c r="T54" i="2"/>
  <c r="X58" i="2"/>
  <c r="T58" i="2"/>
  <c r="X61" i="2"/>
  <c r="T61" i="2"/>
  <c r="X65" i="2"/>
  <c r="U66" i="2"/>
  <c r="V66" i="2"/>
  <c r="X90" i="2"/>
  <c r="T90" i="2"/>
  <c r="U92" i="2"/>
  <c r="X35" i="2"/>
  <c r="T35" i="2"/>
  <c r="X83" i="2"/>
  <c r="T83" i="2"/>
  <c r="V99" i="2"/>
  <c r="U99" i="2"/>
  <c r="X67" i="2"/>
  <c r="T67" i="2"/>
  <c r="X71" i="2"/>
  <c r="T71" i="2"/>
  <c r="X75" i="2"/>
  <c r="T75" i="2"/>
  <c r="V70" i="2"/>
  <c r="U70" i="2"/>
  <c r="AA73" i="2"/>
  <c r="AB73" i="2" s="1"/>
  <c r="V74" i="2"/>
  <c r="U74" i="2"/>
  <c r="V78" i="2"/>
  <c r="U78" i="2"/>
  <c r="X79" i="2"/>
  <c r="T79" i="2"/>
  <c r="X86" i="2"/>
  <c r="T86" i="2"/>
  <c r="X108" i="2"/>
  <c r="T108" i="2"/>
  <c r="V118" i="2"/>
  <c r="U118" i="2"/>
  <c r="V122" i="2"/>
  <c r="U122" i="2"/>
  <c r="V117" i="2"/>
  <c r="U117" i="2"/>
  <c r="U130" i="2"/>
  <c r="V130" i="2"/>
  <c r="V136" i="2"/>
  <c r="U136" i="2"/>
  <c r="X97" i="2"/>
  <c r="T97" i="2"/>
  <c r="X105" i="2"/>
  <c r="T105" i="2"/>
  <c r="V110" i="2"/>
  <c r="U110" i="2"/>
  <c r="X111" i="2"/>
  <c r="T111" i="2"/>
  <c r="V129" i="2"/>
  <c r="U129" i="2"/>
  <c r="V139" i="2"/>
  <c r="U139" i="2"/>
  <c r="V144" i="2"/>
  <c r="U144" i="2"/>
  <c r="V104" i="2"/>
  <c r="U104" i="2"/>
  <c r="U119" i="2"/>
  <c r="V119" i="2"/>
  <c r="X118" i="2"/>
  <c r="X119" i="2"/>
  <c r="X123" i="2"/>
  <c r="T123" i="2"/>
  <c r="T112" i="2"/>
  <c r="X114" i="2"/>
  <c r="X115" i="2"/>
  <c r="U121" i="2"/>
  <c r="W121" i="2" s="1"/>
  <c r="Z121" i="2" s="1"/>
  <c r="AA121" i="2" s="1"/>
  <c r="AB121" i="2" s="1"/>
  <c r="X133" i="2"/>
  <c r="T133" i="2"/>
  <c r="X141" i="2"/>
  <c r="T141" i="2"/>
  <c r="T94" i="2"/>
  <c r="T98" i="2"/>
  <c r="T102" i="2"/>
  <c r="T106" i="2"/>
  <c r="T109" i="2"/>
  <c r="T113" i="2"/>
  <c r="X116" i="2"/>
  <c r="T116" i="2"/>
  <c r="X127" i="2"/>
  <c r="T127" i="2"/>
  <c r="T140" i="2"/>
  <c r="X128" i="2"/>
  <c r="X137" i="2"/>
  <c r="T137" i="2"/>
  <c r="X145" i="2"/>
  <c r="T145" i="2"/>
  <c r="T120" i="2"/>
  <c r="T124" i="2"/>
  <c r="U143" i="2"/>
  <c r="W143" i="2" s="1"/>
  <c r="Z143" i="2" s="1"/>
  <c r="AA143" i="2" s="1"/>
  <c r="AB143" i="2" s="1"/>
  <c r="T131" i="2"/>
  <c r="T134" i="2"/>
  <c r="T138" i="2"/>
  <c r="T142" i="2"/>
  <c r="T146" i="2"/>
  <c r="AD103" i="2" l="1"/>
  <c r="AG103" i="2" s="1"/>
  <c r="U63" i="2"/>
  <c r="W63" i="2" s="1"/>
  <c r="Z63" i="2" s="1"/>
  <c r="AA63" i="2" s="1"/>
  <c r="AB63" i="2" s="1"/>
  <c r="AC63" i="2" s="1"/>
  <c r="U135" i="2"/>
  <c r="W135" i="2" s="1"/>
  <c r="Z135" i="2" s="1"/>
  <c r="AA135" i="2" s="1"/>
  <c r="AB135" i="2" s="1"/>
  <c r="U93" i="2"/>
  <c r="U33" i="2"/>
  <c r="W33" i="2" s="1"/>
  <c r="Z33" i="2" s="1"/>
  <c r="AA33" i="2" s="1"/>
  <c r="AB33" i="2" s="1"/>
  <c r="AD33" i="2" s="1"/>
  <c r="AG33" i="2" s="1"/>
  <c r="AD6" i="2"/>
  <c r="AG6" i="2" s="1"/>
  <c r="AD128" i="2"/>
  <c r="AG128" i="2" s="1"/>
  <c r="AC128" i="2"/>
  <c r="V85" i="2"/>
  <c r="W85" i="2" s="1"/>
  <c r="Z85" i="2" s="1"/>
  <c r="AA85" i="2" s="1"/>
  <c r="AB85" i="2" s="1"/>
  <c r="V34" i="2"/>
  <c r="W34" i="2" s="1"/>
  <c r="Z34" i="2" s="1"/>
  <c r="AA34" i="2" s="1"/>
  <c r="AB34" i="2" s="1"/>
  <c r="AD34" i="2" s="1"/>
  <c r="AG34" i="2" s="1"/>
  <c r="U44" i="2"/>
  <c r="W44" i="2" s="1"/>
  <c r="Z44" i="2" s="1"/>
  <c r="AA44" i="2" s="1"/>
  <c r="AB44" i="2" s="1"/>
  <c r="AD10" i="2"/>
  <c r="AG10" i="2" s="1"/>
  <c r="W32" i="2"/>
  <c r="Z32" i="2" s="1"/>
  <c r="AA32" i="2" s="1"/>
  <c r="AB32" i="2" s="1"/>
  <c r="AC32" i="2" s="1"/>
  <c r="U88" i="2"/>
  <c r="W88" i="2" s="1"/>
  <c r="Z88" i="2" s="1"/>
  <c r="AA88" i="2" s="1"/>
  <c r="AB88" i="2" s="1"/>
  <c r="AD114" i="2"/>
  <c r="AG114" i="2" s="1"/>
  <c r="W136" i="2"/>
  <c r="Z136" i="2" s="1"/>
  <c r="AA136" i="2" s="1"/>
  <c r="AB136" i="2" s="1"/>
  <c r="W55" i="2"/>
  <c r="Z55" i="2" s="1"/>
  <c r="AA55" i="2" s="1"/>
  <c r="AB55" i="2" s="1"/>
  <c r="W68" i="2"/>
  <c r="Z68" i="2" s="1"/>
  <c r="AA68" i="2" s="1"/>
  <c r="AB68" i="2" s="1"/>
  <c r="W39" i="2"/>
  <c r="Z39" i="2" s="1"/>
  <c r="AA39" i="2" s="1"/>
  <c r="AB39" i="2" s="1"/>
  <c r="AC39" i="2" s="1"/>
  <c r="U3" i="2"/>
  <c r="U76" i="2"/>
  <c r="W76" i="2" s="1"/>
  <c r="Z76" i="2" s="1"/>
  <c r="AA76" i="2" s="1"/>
  <c r="AB76" i="2" s="1"/>
  <c r="U2" i="2"/>
  <c r="W2" i="2" s="1"/>
  <c r="Z2" i="2" s="1"/>
  <c r="AA2" i="2" s="1"/>
  <c r="AB2" i="2" s="1"/>
  <c r="U52" i="2"/>
  <c r="W52" i="2" s="1"/>
  <c r="Z52" i="2" s="1"/>
  <c r="AA52" i="2" s="1"/>
  <c r="AB52" i="2" s="1"/>
  <c r="AD52" i="2" s="1"/>
  <c r="AG52" i="2" s="1"/>
  <c r="W28" i="2"/>
  <c r="Z28" i="2" s="1"/>
  <c r="AA28" i="2" s="1"/>
  <c r="AB28" i="2" s="1"/>
  <c r="AD28" i="2" s="1"/>
  <c r="AG28" i="2" s="1"/>
  <c r="W104" i="2"/>
  <c r="Z104" i="2" s="1"/>
  <c r="AA104" i="2" s="1"/>
  <c r="AB104" i="2" s="1"/>
  <c r="AD104" i="2" s="1"/>
  <c r="AG104" i="2" s="1"/>
  <c r="V72" i="2"/>
  <c r="U72" i="2"/>
  <c r="V62" i="2"/>
  <c r="U62" i="2"/>
  <c r="U36" i="2"/>
  <c r="W36" i="2" s="1"/>
  <c r="Z36" i="2" s="1"/>
  <c r="AA36" i="2" s="1"/>
  <c r="AB36" i="2" s="1"/>
  <c r="AC36" i="2" s="1"/>
  <c r="W20" i="2"/>
  <c r="Z20" i="2" s="1"/>
  <c r="AA20" i="2" s="1"/>
  <c r="AB20" i="2" s="1"/>
  <c r="AD20" i="2" s="1"/>
  <c r="AG20" i="2" s="1"/>
  <c r="W47" i="2"/>
  <c r="Z47" i="2" s="1"/>
  <c r="AA47" i="2" s="1"/>
  <c r="AB47" i="2" s="1"/>
  <c r="AC47" i="2" s="1"/>
  <c r="W95" i="2"/>
  <c r="Z95" i="2" s="1"/>
  <c r="AA95" i="2" s="1"/>
  <c r="AB95" i="2" s="1"/>
  <c r="AD95" i="2" s="1"/>
  <c r="AG95" i="2" s="1"/>
  <c r="W125" i="2"/>
  <c r="Z125" i="2" s="1"/>
  <c r="AA125" i="2" s="1"/>
  <c r="AB125" i="2" s="1"/>
  <c r="U11" i="2"/>
  <c r="AC13" i="2"/>
  <c r="AH13" i="2" s="1"/>
  <c r="AJ13" i="2" s="1"/>
  <c r="H13" i="2" s="1"/>
  <c r="W118" i="2"/>
  <c r="Z118" i="2" s="1"/>
  <c r="AA118" i="2" s="1"/>
  <c r="AB118" i="2" s="1"/>
  <c r="AD118" i="2" s="1"/>
  <c r="AG118" i="2" s="1"/>
  <c r="W78" i="2"/>
  <c r="Z78" i="2" s="1"/>
  <c r="AA78" i="2" s="1"/>
  <c r="AB78" i="2" s="1"/>
  <c r="AD78" i="2" s="1"/>
  <c r="AG78" i="2" s="1"/>
  <c r="AD5" i="2"/>
  <c r="AG5" i="2" s="1"/>
  <c r="V87" i="2"/>
  <c r="U87" i="2"/>
  <c r="W144" i="2"/>
  <c r="Z144" i="2" s="1"/>
  <c r="AA144" i="2" s="1"/>
  <c r="AB144" i="2" s="1"/>
  <c r="W129" i="2"/>
  <c r="Z129" i="2" s="1"/>
  <c r="AA129" i="2" s="1"/>
  <c r="AB129" i="2" s="1"/>
  <c r="AD129" i="2" s="1"/>
  <c r="AG129" i="2" s="1"/>
  <c r="W107" i="2"/>
  <c r="Z107" i="2" s="1"/>
  <c r="AA107" i="2" s="1"/>
  <c r="AB107" i="2" s="1"/>
  <c r="AD107" i="2" s="1"/>
  <c r="AG107" i="2" s="1"/>
  <c r="W65" i="2"/>
  <c r="Z65" i="2" s="1"/>
  <c r="AA65" i="2" s="1"/>
  <c r="AB65" i="2" s="1"/>
  <c r="AD65" i="2" s="1"/>
  <c r="AG65" i="2" s="1"/>
  <c r="U7" i="2"/>
  <c r="W7" i="2" s="1"/>
  <c r="Z7" i="2" s="1"/>
  <c r="AA7" i="2" s="1"/>
  <c r="AB7" i="2" s="1"/>
  <c r="AC7" i="2" s="1"/>
  <c r="U25" i="2"/>
  <c r="W25" i="2" s="1"/>
  <c r="Z25" i="2" s="1"/>
  <c r="AA25" i="2" s="1"/>
  <c r="AB25" i="2" s="1"/>
  <c r="AC25" i="2" s="1"/>
  <c r="W3" i="2"/>
  <c r="Z3" i="2" s="1"/>
  <c r="AA3" i="2" s="1"/>
  <c r="AB3" i="2" s="1"/>
  <c r="AD3" i="2" s="1"/>
  <c r="AG3" i="2" s="1"/>
  <c r="V81" i="2"/>
  <c r="U81" i="2"/>
  <c r="V59" i="2"/>
  <c r="U59" i="2"/>
  <c r="V43" i="2"/>
  <c r="U43" i="2"/>
  <c r="U96" i="2"/>
  <c r="W96" i="2" s="1"/>
  <c r="Z96" i="2" s="1"/>
  <c r="AA96" i="2" s="1"/>
  <c r="AB96" i="2" s="1"/>
  <c r="AC96" i="2" s="1"/>
  <c r="W110" i="2"/>
  <c r="Z110" i="2" s="1"/>
  <c r="AA110" i="2" s="1"/>
  <c r="AB110" i="2" s="1"/>
  <c r="AD110" i="2" s="1"/>
  <c r="AG110" i="2" s="1"/>
  <c r="U132" i="2"/>
  <c r="W132" i="2" s="1"/>
  <c r="Z132" i="2" s="1"/>
  <c r="AA132" i="2" s="1"/>
  <c r="AB132" i="2" s="1"/>
  <c r="AC132" i="2" s="1"/>
  <c r="W117" i="2"/>
  <c r="Z117" i="2" s="1"/>
  <c r="AA117" i="2" s="1"/>
  <c r="AB117" i="2" s="1"/>
  <c r="AC117" i="2" s="1"/>
  <c r="W122" i="2"/>
  <c r="Z122" i="2" s="1"/>
  <c r="AA122" i="2" s="1"/>
  <c r="AB122" i="2" s="1"/>
  <c r="AC122" i="2" s="1"/>
  <c r="W70" i="2"/>
  <c r="Z70" i="2" s="1"/>
  <c r="AA70" i="2" s="1"/>
  <c r="AB70" i="2" s="1"/>
  <c r="AD70" i="2" s="1"/>
  <c r="AG70" i="2" s="1"/>
  <c r="V80" i="2"/>
  <c r="U80" i="2"/>
  <c r="U37" i="2"/>
  <c r="V37" i="2"/>
  <c r="V16" i="2"/>
  <c r="U16" i="2"/>
  <c r="W24" i="2"/>
  <c r="Z24" i="2" s="1"/>
  <c r="AA24" i="2" s="1"/>
  <c r="AB24" i="2" s="1"/>
  <c r="AD24" i="2" s="1"/>
  <c r="AG24" i="2" s="1"/>
  <c r="W69" i="2"/>
  <c r="Z69" i="2" s="1"/>
  <c r="AA69" i="2" s="1"/>
  <c r="AB69" i="2" s="1"/>
  <c r="AD69" i="2" s="1"/>
  <c r="AG69" i="2" s="1"/>
  <c r="W14" i="2"/>
  <c r="Z14" i="2" s="1"/>
  <c r="AA14" i="2" s="1"/>
  <c r="AB14" i="2" s="1"/>
  <c r="AD14" i="2" s="1"/>
  <c r="AG14" i="2" s="1"/>
  <c r="W11" i="2"/>
  <c r="Z11" i="2" s="1"/>
  <c r="AA11" i="2" s="1"/>
  <c r="AB11" i="2" s="1"/>
  <c r="AD11" i="2" s="1"/>
  <c r="AG11" i="2" s="1"/>
  <c r="V51" i="2"/>
  <c r="U51" i="2"/>
  <c r="AC34" i="2"/>
  <c r="V113" i="2"/>
  <c r="U113" i="2"/>
  <c r="U133" i="2"/>
  <c r="V133" i="2"/>
  <c r="AD136" i="2"/>
  <c r="AG136" i="2" s="1"/>
  <c r="AC136" i="2"/>
  <c r="V29" i="2"/>
  <c r="U29" i="2"/>
  <c r="U27" i="2"/>
  <c r="V27" i="2"/>
  <c r="U12" i="2"/>
  <c r="V12" i="2"/>
  <c r="V22" i="2"/>
  <c r="U22" i="2"/>
  <c r="AH10" i="2"/>
  <c r="AJ10" i="2" s="1"/>
  <c r="H10" i="2" s="1"/>
  <c r="AF10" i="2"/>
  <c r="AI10" i="2" s="1"/>
  <c r="I10" i="2" s="1"/>
  <c r="AD143" i="2"/>
  <c r="AG143" i="2" s="1"/>
  <c r="AC143" i="2"/>
  <c r="V109" i="2"/>
  <c r="U109" i="2"/>
  <c r="V94" i="2"/>
  <c r="U94" i="2"/>
  <c r="U112" i="2"/>
  <c r="V112" i="2"/>
  <c r="W130" i="2"/>
  <c r="Z130" i="2" s="1"/>
  <c r="AA130" i="2" s="1"/>
  <c r="AB130" i="2" s="1"/>
  <c r="U131" i="2"/>
  <c r="V131" i="2"/>
  <c r="U105" i="2"/>
  <c r="V105" i="2"/>
  <c r="AD60" i="2"/>
  <c r="AG60" i="2" s="1"/>
  <c r="AC60" i="2"/>
  <c r="AH6" i="2"/>
  <c r="AJ6" i="2" s="1"/>
  <c r="H6" i="2" s="1"/>
  <c r="AF6" i="2"/>
  <c r="AI6" i="2" s="1"/>
  <c r="I6" i="2" s="1"/>
  <c r="U75" i="2"/>
  <c r="V75" i="2"/>
  <c r="U67" i="2"/>
  <c r="V67" i="2"/>
  <c r="AH128" i="2"/>
  <c r="AJ128" i="2" s="1"/>
  <c r="H128" i="2" s="1"/>
  <c r="AF128" i="2"/>
  <c r="V90" i="2"/>
  <c r="U90" i="2"/>
  <c r="U61" i="2"/>
  <c r="V61" i="2"/>
  <c r="U54" i="2"/>
  <c r="V54" i="2"/>
  <c r="V57" i="2"/>
  <c r="U57" i="2"/>
  <c r="V49" i="2"/>
  <c r="U49" i="2"/>
  <c r="V41" i="2"/>
  <c r="U41" i="2"/>
  <c r="U23" i="2"/>
  <c r="V23" i="2"/>
  <c r="U46" i="2"/>
  <c r="V46" i="2"/>
  <c r="W21" i="2"/>
  <c r="Z21" i="2" s="1"/>
  <c r="AA21" i="2" s="1"/>
  <c r="AB21" i="2" s="1"/>
  <c r="U138" i="2"/>
  <c r="V138" i="2"/>
  <c r="AD121" i="2"/>
  <c r="AG121" i="2" s="1"/>
  <c r="AC121" i="2"/>
  <c r="U123" i="2"/>
  <c r="V123" i="2"/>
  <c r="V108" i="2"/>
  <c r="U108" i="2"/>
  <c r="V79" i="2"/>
  <c r="U79" i="2"/>
  <c r="AD77" i="2"/>
  <c r="AG77" i="2" s="1"/>
  <c r="AC77" i="2"/>
  <c r="W93" i="2"/>
  <c r="Z93" i="2" s="1"/>
  <c r="AA93" i="2" s="1"/>
  <c r="AB93" i="2" s="1"/>
  <c r="W66" i="2"/>
  <c r="Z66" i="2" s="1"/>
  <c r="AA66" i="2" s="1"/>
  <c r="AB66" i="2" s="1"/>
  <c r="V31" i="2"/>
  <c r="U31" i="2"/>
  <c r="AD63" i="2"/>
  <c r="AG63" i="2" s="1"/>
  <c r="AD56" i="2"/>
  <c r="AG56" i="2" s="1"/>
  <c r="AC56" i="2"/>
  <c r="AD48" i="2"/>
  <c r="AG48" i="2" s="1"/>
  <c r="AC48" i="2"/>
  <c r="AD40" i="2"/>
  <c r="AG40" i="2" s="1"/>
  <c r="AC40" i="2"/>
  <c r="U19" i="2"/>
  <c r="V19" i="2"/>
  <c r="U30" i="2"/>
  <c r="V30" i="2"/>
  <c r="U15" i="2"/>
  <c r="V15" i="2"/>
  <c r="U8" i="2"/>
  <c r="V8" i="2"/>
  <c r="V26" i="2"/>
  <c r="U26" i="2"/>
  <c r="AD7" i="2"/>
  <c r="AG7" i="2" s="1"/>
  <c r="AC24" i="2"/>
  <c r="AD25" i="2"/>
  <c r="AG25" i="2" s="1"/>
  <c r="V18" i="2"/>
  <c r="U18" i="2"/>
  <c r="AF9" i="2"/>
  <c r="AI9" i="2" s="1"/>
  <c r="I9" i="2" s="1"/>
  <c r="AH9" i="2"/>
  <c r="AJ9" i="2" s="1"/>
  <c r="H9" i="2" s="1"/>
  <c r="AF5" i="2"/>
  <c r="AH5" i="2"/>
  <c r="AJ5" i="2" s="1"/>
  <c r="H5" i="2" s="1"/>
  <c r="U146" i="2"/>
  <c r="V146" i="2"/>
  <c r="V120" i="2"/>
  <c r="U120" i="2"/>
  <c r="U127" i="2"/>
  <c r="V127" i="2"/>
  <c r="U98" i="2"/>
  <c r="V98" i="2"/>
  <c r="AD91" i="2"/>
  <c r="AG91" i="2" s="1"/>
  <c r="AC91" i="2"/>
  <c r="V111" i="2"/>
  <c r="U111" i="2"/>
  <c r="AH103" i="2"/>
  <c r="AJ103" i="2" s="1"/>
  <c r="H103" i="2" s="1"/>
  <c r="AF103" i="2"/>
  <c r="AI103" i="2" s="1"/>
  <c r="I103" i="2" s="1"/>
  <c r="AC84" i="2"/>
  <c r="AD84" i="2"/>
  <c r="AG84" i="2" s="1"/>
  <c r="AD44" i="2"/>
  <c r="AG44" i="2" s="1"/>
  <c r="AC44" i="2"/>
  <c r="U4" i="2"/>
  <c r="V4" i="2"/>
  <c r="V142" i="2"/>
  <c r="U142" i="2"/>
  <c r="U145" i="2"/>
  <c r="V145" i="2"/>
  <c r="AD144" i="2"/>
  <c r="AG144" i="2" s="1"/>
  <c r="AC144" i="2"/>
  <c r="AD73" i="2"/>
  <c r="AG73" i="2" s="1"/>
  <c r="AC73" i="2"/>
  <c r="U101" i="2"/>
  <c r="V101" i="2"/>
  <c r="V64" i="2"/>
  <c r="U64" i="2"/>
  <c r="AD135" i="2"/>
  <c r="AG135" i="2" s="1"/>
  <c r="AC135" i="2"/>
  <c r="V140" i="2"/>
  <c r="U140" i="2"/>
  <c r="V116" i="2"/>
  <c r="U116" i="2"/>
  <c r="U106" i="2"/>
  <c r="V106" i="2"/>
  <c r="U141" i="2"/>
  <c r="V141" i="2"/>
  <c r="U97" i="2"/>
  <c r="V97" i="2"/>
  <c r="AD117" i="2"/>
  <c r="AG117" i="2" s="1"/>
  <c r="V86" i="2"/>
  <c r="U86" i="2"/>
  <c r="V134" i="2"/>
  <c r="U134" i="2"/>
  <c r="V124" i="2"/>
  <c r="U124" i="2"/>
  <c r="U137" i="2"/>
  <c r="V137" i="2"/>
  <c r="V102" i="2"/>
  <c r="U102" i="2"/>
  <c r="W119" i="2"/>
  <c r="Z119" i="2" s="1"/>
  <c r="AA119" i="2" s="1"/>
  <c r="AB119" i="2" s="1"/>
  <c r="W139" i="2"/>
  <c r="Z139" i="2" s="1"/>
  <c r="AA139" i="2" s="1"/>
  <c r="AB139" i="2" s="1"/>
  <c r="AC115" i="2"/>
  <c r="AD115" i="2"/>
  <c r="AG115" i="2" s="1"/>
  <c r="W74" i="2"/>
  <c r="Z74" i="2" s="1"/>
  <c r="AA74" i="2" s="1"/>
  <c r="AB74" i="2" s="1"/>
  <c r="U71" i="2"/>
  <c r="V71" i="2"/>
  <c r="W99" i="2"/>
  <c r="Z99" i="2" s="1"/>
  <c r="AA99" i="2" s="1"/>
  <c r="AB99" i="2" s="1"/>
  <c r="V83" i="2"/>
  <c r="U83" i="2"/>
  <c r="V35" i="2"/>
  <c r="U35" i="2"/>
  <c r="AH114" i="2"/>
  <c r="AJ114" i="2" s="1"/>
  <c r="H114" i="2" s="1"/>
  <c r="AF114" i="2"/>
  <c r="AI114" i="2" s="1"/>
  <c r="I114" i="2" s="1"/>
  <c r="W92" i="2"/>
  <c r="Z92" i="2" s="1"/>
  <c r="AA92" i="2" s="1"/>
  <c r="AB92" i="2" s="1"/>
  <c r="AD39" i="2"/>
  <c r="AG39" i="2" s="1"/>
  <c r="U58" i="2"/>
  <c r="V58" i="2"/>
  <c r="U38" i="2"/>
  <c r="V38" i="2"/>
  <c r="V100" i="2"/>
  <c r="U100" i="2"/>
  <c r="W82" i="2"/>
  <c r="Z82" i="2" s="1"/>
  <c r="AA82" i="2" s="1"/>
  <c r="AB82" i="2" s="1"/>
  <c r="V53" i="2"/>
  <c r="U53" i="2"/>
  <c r="V45" i="2"/>
  <c r="U45" i="2"/>
  <c r="W126" i="2"/>
  <c r="Z126" i="2" s="1"/>
  <c r="AA126" i="2" s="1"/>
  <c r="AB126" i="2" s="1"/>
  <c r="W89" i="2"/>
  <c r="Z89" i="2" s="1"/>
  <c r="AA89" i="2" s="1"/>
  <c r="AB89" i="2" s="1"/>
  <c r="U50" i="2"/>
  <c r="V50" i="2"/>
  <c r="U42" i="2"/>
  <c r="V42" i="2"/>
  <c r="W17" i="2"/>
  <c r="Z17" i="2" s="1"/>
  <c r="AA17" i="2" s="1"/>
  <c r="AB17" i="2" s="1"/>
  <c r="AC20" i="2"/>
  <c r="AD122" i="2" l="1"/>
  <c r="AG122" i="2" s="1"/>
  <c r="AI128" i="2"/>
  <c r="I128" i="2" s="1"/>
  <c r="AC129" i="2"/>
  <c r="AD96" i="2"/>
  <c r="AG96" i="2" s="1"/>
  <c r="AI5" i="2"/>
  <c r="I5" i="2" s="1"/>
  <c r="AC78" i="2"/>
  <c r="AC52" i="2"/>
  <c r="AC85" i="2"/>
  <c r="AD85" i="2"/>
  <c r="AG85" i="2" s="1"/>
  <c r="W18" i="2"/>
  <c r="Z18" i="2" s="1"/>
  <c r="AA18" i="2" s="1"/>
  <c r="AB18" i="2" s="1"/>
  <c r="AC33" i="2"/>
  <c r="AF33" i="2" s="1"/>
  <c r="AI33" i="2" s="1"/>
  <c r="I33" i="2" s="1"/>
  <c r="AD32" i="2"/>
  <c r="AG32" i="2" s="1"/>
  <c r="W113" i="2"/>
  <c r="Z113" i="2" s="1"/>
  <c r="AA113" i="2" s="1"/>
  <c r="AB113" i="2" s="1"/>
  <c r="W62" i="2"/>
  <c r="Z62" i="2" s="1"/>
  <c r="AA62" i="2" s="1"/>
  <c r="AB62" i="2" s="1"/>
  <c r="AC62" i="2" s="1"/>
  <c r="AC65" i="2"/>
  <c r="AH65" i="2" s="1"/>
  <c r="AJ65" i="2" s="1"/>
  <c r="H65" i="2" s="1"/>
  <c r="AD132" i="2"/>
  <c r="AG132" i="2" s="1"/>
  <c r="AC88" i="2"/>
  <c r="AD88" i="2"/>
  <c r="AG88" i="2" s="1"/>
  <c r="AC104" i="2"/>
  <c r="AH104" i="2" s="1"/>
  <c r="AJ104" i="2" s="1"/>
  <c r="H104" i="2" s="1"/>
  <c r="W109" i="2"/>
  <c r="Z109" i="2" s="1"/>
  <c r="AA109" i="2" s="1"/>
  <c r="AB109" i="2" s="1"/>
  <c r="AC118" i="2"/>
  <c r="AH118" i="2" s="1"/>
  <c r="AJ118" i="2" s="1"/>
  <c r="H118" i="2" s="1"/>
  <c r="AC14" i="2"/>
  <c r="AH14" i="2" s="1"/>
  <c r="AJ14" i="2" s="1"/>
  <c r="H14" i="2" s="1"/>
  <c r="AD47" i="2"/>
  <c r="AG47" i="2" s="1"/>
  <c r="AC28" i="2"/>
  <c r="AC110" i="2"/>
  <c r="AF13" i="2"/>
  <c r="AI13" i="2" s="1"/>
  <c r="I13" i="2" s="1"/>
  <c r="AC3" i="2"/>
  <c r="AH3" i="2" s="1"/>
  <c r="AJ3" i="2" s="1"/>
  <c r="H3" i="2" s="1"/>
  <c r="AD36" i="2"/>
  <c r="AG36" i="2" s="1"/>
  <c r="W58" i="2"/>
  <c r="Z58" i="2" s="1"/>
  <c r="AA58" i="2" s="1"/>
  <c r="AB58" i="2" s="1"/>
  <c r="AC58" i="2" s="1"/>
  <c r="AC70" i="2"/>
  <c r="AH70" i="2" s="1"/>
  <c r="AJ70" i="2" s="1"/>
  <c r="H70" i="2" s="1"/>
  <c r="AC69" i="2"/>
  <c r="AH69" i="2" s="1"/>
  <c r="AJ69" i="2" s="1"/>
  <c r="H69" i="2" s="1"/>
  <c r="AC95" i="2"/>
  <c r="AH95" i="2" s="1"/>
  <c r="AJ95" i="2" s="1"/>
  <c r="H95" i="2" s="1"/>
  <c r="AC2" i="2"/>
  <c r="AD2" i="2"/>
  <c r="AG2" i="2" s="1"/>
  <c r="W19" i="2"/>
  <c r="Z19" i="2" s="1"/>
  <c r="AA19" i="2" s="1"/>
  <c r="AB19" i="2" s="1"/>
  <c r="AD19" i="2" s="1"/>
  <c r="AG19" i="2" s="1"/>
  <c r="W29" i="2"/>
  <c r="Z29" i="2" s="1"/>
  <c r="AA29" i="2" s="1"/>
  <c r="AB29" i="2" s="1"/>
  <c r="AD29" i="2" s="1"/>
  <c r="AG29" i="2" s="1"/>
  <c r="AC76" i="2"/>
  <c r="AD76" i="2"/>
  <c r="AG76" i="2" s="1"/>
  <c r="AC68" i="2"/>
  <c r="AD68" i="2"/>
  <c r="AG68" i="2" s="1"/>
  <c r="W8" i="2"/>
  <c r="Z8" i="2" s="1"/>
  <c r="AA8" i="2" s="1"/>
  <c r="AB8" i="2" s="1"/>
  <c r="AC107" i="2"/>
  <c r="AH107" i="2" s="1"/>
  <c r="AJ107" i="2" s="1"/>
  <c r="H107" i="2" s="1"/>
  <c r="W72" i="2"/>
  <c r="Z72" i="2" s="1"/>
  <c r="AA72" i="2" s="1"/>
  <c r="AB72" i="2" s="1"/>
  <c r="AD55" i="2"/>
  <c r="AG55" i="2" s="1"/>
  <c r="AC55" i="2"/>
  <c r="W26" i="2"/>
  <c r="Z26" i="2" s="1"/>
  <c r="AA26" i="2" s="1"/>
  <c r="AB26" i="2" s="1"/>
  <c r="AD26" i="2" s="1"/>
  <c r="AG26" i="2" s="1"/>
  <c r="W31" i="2"/>
  <c r="Z31" i="2" s="1"/>
  <c r="AA31" i="2" s="1"/>
  <c r="AB31" i="2" s="1"/>
  <c r="AC31" i="2" s="1"/>
  <c r="W12" i="2"/>
  <c r="Z12" i="2" s="1"/>
  <c r="AA12" i="2" s="1"/>
  <c r="AB12" i="2" s="1"/>
  <c r="W133" i="2"/>
  <c r="Z133" i="2" s="1"/>
  <c r="AA133" i="2" s="1"/>
  <c r="AB133" i="2" s="1"/>
  <c r="AC133" i="2" s="1"/>
  <c r="AD62" i="2"/>
  <c r="AG62" i="2" s="1"/>
  <c r="AF95" i="2"/>
  <c r="AI95" i="2" s="1"/>
  <c r="I95" i="2" s="1"/>
  <c r="AC11" i="2"/>
  <c r="AH11" i="2" s="1"/>
  <c r="AJ11" i="2" s="1"/>
  <c r="H11" i="2" s="1"/>
  <c r="W51" i="2"/>
  <c r="Z51" i="2" s="1"/>
  <c r="AA51" i="2" s="1"/>
  <c r="AB51" i="2" s="1"/>
  <c r="W37" i="2"/>
  <c r="Z37" i="2" s="1"/>
  <c r="AA37" i="2" s="1"/>
  <c r="AB37" i="2" s="1"/>
  <c r="AC37" i="2" s="1"/>
  <c r="W59" i="2"/>
  <c r="Z59" i="2" s="1"/>
  <c r="AA59" i="2" s="1"/>
  <c r="AB59" i="2" s="1"/>
  <c r="AD59" i="2" s="1"/>
  <c r="AG59" i="2" s="1"/>
  <c r="AD125" i="2"/>
  <c r="AG125" i="2" s="1"/>
  <c r="AC125" i="2"/>
  <c r="W79" i="2"/>
  <c r="Z79" i="2" s="1"/>
  <c r="AA79" i="2" s="1"/>
  <c r="AB79" i="2" s="1"/>
  <c r="AD79" i="2" s="1"/>
  <c r="AG79" i="2" s="1"/>
  <c r="W87" i="2"/>
  <c r="Z87" i="2" s="1"/>
  <c r="AA87" i="2" s="1"/>
  <c r="AB87" i="2" s="1"/>
  <c r="W54" i="2"/>
  <c r="Z54" i="2" s="1"/>
  <c r="AA54" i="2" s="1"/>
  <c r="AB54" i="2" s="1"/>
  <c r="AC54" i="2" s="1"/>
  <c r="W75" i="2"/>
  <c r="Z75" i="2" s="1"/>
  <c r="AA75" i="2" s="1"/>
  <c r="AB75" i="2" s="1"/>
  <c r="AC75" i="2" s="1"/>
  <c r="W105" i="2"/>
  <c r="Z105" i="2" s="1"/>
  <c r="AA105" i="2" s="1"/>
  <c r="AB105" i="2" s="1"/>
  <c r="AC105" i="2" s="1"/>
  <c r="W131" i="2"/>
  <c r="Z131" i="2" s="1"/>
  <c r="AA131" i="2" s="1"/>
  <c r="AB131" i="2" s="1"/>
  <c r="AC131" i="2" s="1"/>
  <c r="W50" i="2"/>
  <c r="Z50" i="2" s="1"/>
  <c r="AA50" i="2" s="1"/>
  <c r="AB50" i="2" s="1"/>
  <c r="AC50" i="2" s="1"/>
  <c r="W137" i="2"/>
  <c r="Z137" i="2" s="1"/>
  <c r="AA137" i="2" s="1"/>
  <c r="AB137" i="2" s="1"/>
  <c r="AC137" i="2" s="1"/>
  <c r="W141" i="2"/>
  <c r="Z141" i="2" s="1"/>
  <c r="AA141" i="2" s="1"/>
  <c r="AB141" i="2" s="1"/>
  <c r="AC141" i="2" s="1"/>
  <c r="W145" i="2"/>
  <c r="Z145" i="2" s="1"/>
  <c r="AA145" i="2" s="1"/>
  <c r="AB145" i="2" s="1"/>
  <c r="AD145" i="2" s="1"/>
  <c r="AG145" i="2" s="1"/>
  <c r="W98" i="2"/>
  <c r="Z98" i="2" s="1"/>
  <c r="AA98" i="2" s="1"/>
  <c r="AB98" i="2" s="1"/>
  <c r="AC98" i="2" s="1"/>
  <c r="W49" i="2"/>
  <c r="Z49" i="2" s="1"/>
  <c r="AA49" i="2" s="1"/>
  <c r="AB49" i="2" s="1"/>
  <c r="AD49" i="2" s="1"/>
  <c r="AG49" i="2" s="1"/>
  <c r="W45" i="2"/>
  <c r="Z45" i="2" s="1"/>
  <c r="AA45" i="2" s="1"/>
  <c r="AB45" i="2" s="1"/>
  <c r="AC45" i="2" s="1"/>
  <c r="W35" i="2"/>
  <c r="Z35" i="2" s="1"/>
  <c r="AA35" i="2" s="1"/>
  <c r="AB35" i="2" s="1"/>
  <c r="AD35" i="2" s="1"/>
  <c r="AG35" i="2" s="1"/>
  <c r="W124" i="2"/>
  <c r="Z124" i="2" s="1"/>
  <c r="AA124" i="2" s="1"/>
  <c r="AB124" i="2" s="1"/>
  <c r="AD124" i="2" s="1"/>
  <c r="AG124" i="2" s="1"/>
  <c r="W86" i="2"/>
  <c r="Z86" i="2" s="1"/>
  <c r="AA86" i="2" s="1"/>
  <c r="AB86" i="2" s="1"/>
  <c r="AD86" i="2" s="1"/>
  <c r="AG86" i="2" s="1"/>
  <c r="W140" i="2"/>
  <c r="Z140" i="2" s="1"/>
  <c r="AA140" i="2" s="1"/>
  <c r="AB140" i="2" s="1"/>
  <c r="AC140" i="2" s="1"/>
  <c r="W142" i="2"/>
  <c r="Z142" i="2" s="1"/>
  <c r="AA142" i="2" s="1"/>
  <c r="AB142" i="2" s="1"/>
  <c r="AD142" i="2" s="1"/>
  <c r="AG142" i="2" s="1"/>
  <c r="W16" i="2"/>
  <c r="Z16" i="2" s="1"/>
  <c r="AA16" i="2" s="1"/>
  <c r="AB16" i="2" s="1"/>
  <c r="W80" i="2"/>
  <c r="Z80" i="2" s="1"/>
  <c r="AA80" i="2" s="1"/>
  <c r="AB80" i="2" s="1"/>
  <c r="W43" i="2"/>
  <c r="Z43" i="2" s="1"/>
  <c r="AA43" i="2" s="1"/>
  <c r="AB43" i="2" s="1"/>
  <c r="W81" i="2"/>
  <c r="Z81" i="2" s="1"/>
  <c r="AA81" i="2" s="1"/>
  <c r="AB81" i="2" s="1"/>
  <c r="AF118" i="2"/>
  <c r="AI118" i="2" s="1"/>
  <c r="I118" i="2" s="1"/>
  <c r="AF24" i="2"/>
  <c r="AI24" i="2" s="1"/>
  <c r="I24" i="2" s="1"/>
  <c r="AH24" i="2"/>
  <c r="AJ24" i="2" s="1"/>
  <c r="H24" i="2" s="1"/>
  <c r="AC21" i="2"/>
  <c r="AD21" i="2"/>
  <c r="AG21" i="2" s="1"/>
  <c r="AC29" i="2"/>
  <c r="AH78" i="2"/>
  <c r="AJ78" i="2" s="1"/>
  <c r="H78" i="2" s="1"/>
  <c r="AF78" i="2"/>
  <c r="AI78" i="2" s="1"/>
  <c r="I78" i="2" s="1"/>
  <c r="AD126" i="2"/>
  <c r="AG126" i="2" s="1"/>
  <c r="AC126" i="2"/>
  <c r="AD92" i="2"/>
  <c r="AG92" i="2" s="1"/>
  <c r="AC92" i="2"/>
  <c r="AC119" i="2"/>
  <c r="AD119" i="2"/>
  <c r="AG119" i="2" s="1"/>
  <c r="W97" i="2"/>
  <c r="Z97" i="2" s="1"/>
  <c r="AA97" i="2" s="1"/>
  <c r="AB97" i="2" s="1"/>
  <c r="W106" i="2"/>
  <c r="Z106" i="2" s="1"/>
  <c r="AA106" i="2" s="1"/>
  <c r="AB106" i="2" s="1"/>
  <c r="W127" i="2"/>
  <c r="Z127" i="2" s="1"/>
  <c r="AA127" i="2" s="1"/>
  <c r="AB127" i="2" s="1"/>
  <c r="W30" i="2"/>
  <c r="Z30" i="2" s="1"/>
  <c r="AA30" i="2" s="1"/>
  <c r="AB30" i="2" s="1"/>
  <c r="W123" i="2"/>
  <c r="Z123" i="2" s="1"/>
  <c r="AA123" i="2" s="1"/>
  <c r="AB123" i="2" s="1"/>
  <c r="W138" i="2"/>
  <c r="Z138" i="2" s="1"/>
  <c r="AA138" i="2" s="1"/>
  <c r="AB138" i="2" s="1"/>
  <c r="AH129" i="2"/>
  <c r="AJ129" i="2" s="1"/>
  <c r="H129" i="2" s="1"/>
  <c r="AF129" i="2"/>
  <c r="AI129" i="2" s="1"/>
  <c r="I129" i="2" s="1"/>
  <c r="AH85" i="2"/>
  <c r="AJ85" i="2" s="1"/>
  <c r="H85" i="2" s="1"/>
  <c r="AF85" i="2"/>
  <c r="AI85" i="2" s="1"/>
  <c r="I85" i="2" s="1"/>
  <c r="W112" i="2"/>
  <c r="Z112" i="2" s="1"/>
  <c r="AA112" i="2" s="1"/>
  <c r="AB112" i="2" s="1"/>
  <c r="W27" i="2"/>
  <c r="Z27" i="2" s="1"/>
  <c r="AA27" i="2" s="1"/>
  <c r="AB27" i="2" s="1"/>
  <c r="AD45" i="2"/>
  <c r="AG45" i="2" s="1"/>
  <c r="AD58" i="2"/>
  <c r="AG58" i="2" s="1"/>
  <c r="AD140" i="2"/>
  <c r="AG140" i="2" s="1"/>
  <c r="AH144" i="2"/>
  <c r="AJ144" i="2" s="1"/>
  <c r="H144" i="2" s="1"/>
  <c r="AF144" i="2"/>
  <c r="AI144" i="2" s="1"/>
  <c r="I144" i="2" s="1"/>
  <c r="AH44" i="2"/>
  <c r="AJ44" i="2" s="1"/>
  <c r="H44" i="2" s="1"/>
  <c r="AF44" i="2"/>
  <c r="AI44" i="2" s="1"/>
  <c r="I44" i="2" s="1"/>
  <c r="AH91" i="2"/>
  <c r="AJ91" i="2" s="1"/>
  <c r="H91" i="2" s="1"/>
  <c r="AF91" i="2"/>
  <c r="AI91" i="2" s="1"/>
  <c r="I91" i="2" s="1"/>
  <c r="AD18" i="2"/>
  <c r="AG18" i="2" s="1"/>
  <c r="AC18" i="2"/>
  <c r="AH40" i="2"/>
  <c r="AJ40" i="2" s="1"/>
  <c r="H40" i="2" s="1"/>
  <c r="AF40" i="2"/>
  <c r="AI40" i="2" s="1"/>
  <c r="I40" i="2" s="1"/>
  <c r="AC66" i="2"/>
  <c r="AD66" i="2"/>
  <c r="AG66" i="2" s="1"/>
  <c r="AH122" i="2"/>
  <c r="AJ122" i="2" s="1"/>
  <c r="H122" i="2" s="1"/>
  <c r="AF122" i="2"/>
  <c r="AI122" i="2" s="1"/>
  <c r="I122" i="2" s="1"/>
  <c r="AD113" i="2"/>
  <c r="AG113" i="2" s="1"/>
  <c r="AC113" i="2"/>
  <c r="AF20" i="2"/>
  <c r="AI20" i="2" s="1"/>
  <c r="I20" i="2" s="1"/>
  <c r="AH20" i="2"/>
  <c r="AJ20" i="2" s="1"/>
  <c r="H20" i="2" s="1"/>
  <c r="W101" i="2"/>
  <c r="Z101" i="2" s="1"/>
  <c r="AA101" i="2" s="1"/>
  <c r="AB101" i="2" s="1"/>
  <c r="W4" i="2"/>
  <c r="Z4" i="2" s="1"/>
  <c r="AA4" i="2" s="1"/>
  <c r="AB4" i="2" s="1"/>
  <c r="AF84" i="2"/>
  <c r="AI84" i="2" s="1"/>
  <c r="I84" i="2" s="1"/>
  <c r="AH84" i="2"/>
  <c r="AJ84" i="2" s="1"/>
  <c r="H84" i="2" s="1"/>
  <c r="W146" i="2"/>
  <c r="Z146" i="2" s="1"/>
  <c r="AA146" i="2" s="1"/>
  <c r="AB146" i="2" s="1"/>
  <c r="W15" i="2"/>
  <c r="Z15" i="2" s="1"/>
  <c r="AA15" i="2" s="1"/>
  <c r="AB15" i="2" s="1"/>
  <c r="AH60" i="2"/>
  <c r="AJ60" i="2" s="1"/>
  <c r="H60" i="2" s="1"/>
  <c r="AF60" i="2"/>
  <c r="AI60" i="2" s="1"/>
  <c r="I60" i="2" s="1"/>
  <c r="W53" i="2"/>
  <c r="Z53" i="2" s="1"/>
  <c r="AA53" i="2" s="1"/>
  <c r="AB53" i="2" s="1"/>
  <c r="AD82" i="2"/>
  <c r="AG82" i="2" s="1"/>
  <c r="AC82" i="2"/>
  <c r="W38" i="2"/>
  <c r="Z38" i="2" s="1"/>
  <c r="AA38" i="2" s="1"/>
  <c r="AB38" i="2" s="1"/>
  <c r="AF39" i="2"/>
  <c r="AI39" i="2" s="1"/>
  <c r="I39" i="2" s="1"/>
  <c r="AH39" i="2"/>
  <c r="AJ39" i="2" s="1"/>
  <c r="H39" i="2" s="1"/>
  <c r="W83" i="2"/>
  <c r="Z83" i="2" s="1"/>
  <c r="AA83" i="2" s="1"/>
  <c r="AB83" i="2" s="1"/>
  <c r="W71" i="2"/>
  <c r="Z71" i="2" s="1"/>
  <c r="AA71" i="2" s="1"/>
  <c r="AB71" i="2" s="1"/>
  <c r="W102" i="2"/>
  <c r="Z102" i="2" s="1"/>
  <c r="AA102" i="2" s="1"/>
  <c r="AB102" i="2" s="1"/>
  <c r="W134" i="2"/>
  <c r="Z134" i="2" s="1"/>
  <c r="AA134" i="2" s="1"/>
  <c r="AB134" i="2" s="1"/>
  <c r="AH110" i="2"/>
  <c r="AJ110" i="2" s="1"/>
  <c r="H110" i="2" s="1"/>
  <c r="AF110" i="2"/>
  <c r="AI110" i="2" s="1"/>
  <c r="I110" i="2" s="1"/>
  <c r="W116" i="2"/>
  <c r="Z116" i="2" s="1"/>
  <c r="AA116" i="2" s="1"/>
  <c r="AB116" i="2" s="1"/>
  <c r="AH135" i="2"/>
  <c r="AJ135" i="2" s="1"/>
  <c r="H135" i="2" s="1"/>
  <c r="AF135" i="2"/>
  <c r="AI135" i="2" s="1"/>
  <c r="I135" i="2" s="1"/>
  <c r="W64" i="2"/>
  <c r="Z64" i="2" s="1"/>
  <c r="AA64" i="2" s="1"/>
  <c r="AB64" i="2" s="1"/>
  <c r="AH73" i="2"/>
  <c r="AJ73" i="2" s="1"/>
  <c r="H73" i="2" s="1"/>
  <c r="AF73" i="2"/>
  <c r="AI73" i="2" s="1"/>
  <c r="I73" i="2" s="1"/>
  <c r="W111" i="2"/>
  <c r="Z111" i="2" s="1"/>
  <c r="AA111" i="2" s="1"/>
  <c r="AB111" i="2" s="1"/>
  <c r="W120" i="2"/>
  <c r="Z120" i="2" s="1"/>
  <c r="AA120" i="2" s="1"/>
  <c r="AB120" i="2" s="1"/>
  <c r="AH25" i="2"/>
  <c r="AJ25" i="2" s="1"/>
  <c r="H25" i="2" s="1"/>
  <c r="AF25" i="2"/>
  <c r="AI25" i="2" s="1"/>
  <c r="I25" i="2" s="1"/>
  <c r="AH7" i="2"/>
  <c r="AJ7" i="2" s="1"/>
  <c r="H7" i="2" s="1"/>
  <c r="AF7" i="2"/>
  <c r="AI7" i="2" s="1"/>
  <c r="I7" i="2" s="1"/>
  <c r="AH48" i="2"/>
  <c r="AJ48" i="2" s="1"/>
  <c r="H48" i="2" s="1"/>
  <c r="AF48" i="2"/>
  <c r="AI48" i="2" s="1"/>
  <c r="I48" i="2" s="1"/>
  <c r="AH63" i="2"/>
  <c r="AJ63" i="2" s="1"/>
  <c r="H63" i="2" s="1"/>
  <c r="AF63" i="2"/>
  <c r="AI63" i="2" s="1"/>
  <c r="I63" i="2" s="1"/>
  <c r="AH77" i="2"/>
  <c r="AJ77" i="2" s="1"/>
  <c r="H77" i="2" s="1"/>
  <c r="AF77" i="2"/>
  <c r="AI77" i="2" s="1"/>
  <c r="I77" i="2" s="1"/>
  <c r="W108" i="2"/>
  <c r="Z108" i="2" s="1"/>
  <c r="AA108" i="2" s="1"/>
  <c r="AB108" i="2" s="1"/>
  <c r="AH132" i="2"/>
  <c r="AJ132" i="2" s="1"/>
  <c r="H132" i="2" s="1"/>
  <c r="AF132" i="2"/>
  <c r="AI132" i="2" s="1"/>
  <c r="I132" i="2" s="1"/>
  <c r="AH121" i="2"/>
  <c r="AJ121" i="2" s="1"/>
  <c r="H121" i="2" s="1"/>
  <c r="AF121" i="2"/>
  <c r="AI121" i="2" s="1"/>
  <c r="I121" i="2" s="1"/>
  <c r="W46" i="2"/>
  <c r="Z46" i="2" s="1"/>
  <c r="AA46" i="2" s="1"/>
  <c r="AB46" i="2" s="1"/>
  <c r="W23" i="2"/>
  <c r="Z23" i="2" s="1"/>
  <c r="AA23" i="2" s="1"/>
  <c r="AB23" i="2" s="1"/>
  <c r="W61" i="2"/>
  <c r="Z61" i="2" s="1"/>
  <c r="AA61" i="2" s="1"/>
  <c r="AB61" i="2" s="1"/>
  <c r="W67" i="2"/>
  <c r="Z67" i="2" s="1"/>
  <c r="AA67" i="2" s="1"/>
  <c r="AB67" i="2" s="1"/>
  <c r="W94" i="2"/>
  <c r="Z94" i="2" s="1"/>
  <c r="AA94" i="2" s="1"/>
  <c r="AB94" i="2" s="1"/>
  <c r="AH143" i="2"/>
  <c r="AJ143" i="2" s="1"/>
  <c r="H143" i="2" s="1"/>
  <c r="AF143" i="2"/>
  <c r="AI143" i="2" s="1"/>
  <c r="I143" i="2" s="1"/>
  <c r="W22" i="2"/>
  <c r="Z22" i="2" s="1"/>
  <c r="AA22" i="2" s="1"/>
  <c r="AB22" i="2" s="1"/>
  <c r="AH52" i="2"/>
  <c r="AJ52" i="2" s="1"/>
  <c r="H52" i="2" s="1"/>
  <c r="AF52" i="2"/>
  <c r="AI52" i="2" s="1"/>
  <c r="I52" i="2" s="1"/>
  <c r="AD89" i="2"/>
  <c r="AG89" i="2" s="1"/>
  <c r="AC89" i="2"/>
  <c r="AD99" i="2"/>
  <c r="AG99" i="2" s="1"/>
  <c r="AC99" i="2"/>
  <c r="AD139" i="2"/>
  <c r="AG139" i="2" s="1"/>
  <c r="AC139" i="2"/>
  <c r="AH96" i="2"/>
  <c r="AJ96" i="2" s="1"/>
  <c r="H96" i="2" s="1"/>
  <c r="AF96" i="2"/>
  <c r="AI96" i="2" s="1"/>
  <c r="I96" i="2" s="1"/>
  <c r="AH56" i="2"/>
  <c r="AJ56" i="2" s="1"/>
  <c r="H56" i="2" s="1"/>
  <c r="AF56" i="2"/>
  <c r="AI56" i="2" s="1"/>
  <c r="I56" i="2" s="1"/>
  <c r="AD109" i="2"/>
  <c r="AG109" i="2" s="1"/>
  <c r="AC109" i="2"/>
  <c r="AH136" i="2"/>
  <c r="AJ136" i="2" s="1"/>
  <c r="H136" i="2" s="1"/>
  <c r="AF136" i="2"/>
  <c r="AI136" i="2" s="1"/>
  <c r="I136" i="2" s="1"/>
  <c r="W42" i="2"/>
  <c r="Z42" i="2" s="1"/>
  <c r="AA42" i="2" s="1"/>
  <c r="AB42" i="2" s="1"/>
  <c r="AD74" i="2"/>
  <c r="AG74" i="2" s="1"/>
  <c r="AC74" i="2"/>
  <c r="AC17" i="2"/>
  <c r="AD17" i="2"/>
  <c r="AG17" i="2" s="1"/>
  <c r="AF36" i="2"/>
  <c r="AI36" i="2" s="1"/>
  <c r="I36" i="2" s="1"/>
  <c r="AH36" i="2"/>
  <c r="AJ36" i="2" s="1"/>
  <c r="H36" i="2" s="1"/>
  <c r="W100" i="2"/>
  <c r="Z100" i="2" s="1"/>
  <c r="AA100" i="2" s="1"/>
  <c r="AB100" i="2" s="1"/>
  <c r="AH115" i="2"/>
  <c r="AJ115" i="2" s="1"/>
  <c r="H115" i="2" s="1"/>
  <c r="AF115" i="2"/>
  <c r="AI115" i="2" s="1"/>
  <c r="I115" i="2" s="1"/>
  <c r="AF117" i="2"/>
  <c r="AI117" i="2" s="1"/>
  <c r="I117" i="2" s="1"/>
  <c r="AH117" i="2"/>
  <c r="AJ117" i="2" s="1"/>
  <c r="H117" i="2" s="1"/>
  <c r="AD141" i="2"/>
  <c r="AG141" i="2" s="1"/>
  <c r="AF47" i="2"/>
  <c r="AH47" i="2"/>
  <c r="AJ47" i="2" s="1"/>
  <c r="H47" i="2" s="1"/>
  <c r="AC145" i="2"/>
  <c r="AC8" i="2"/>
  <c r="AD8" i="2"/>
  <c r="AG8" i="2" s="1"/>
  <c r="AC19" i="2"/>
  <c r="AC93" i="2"/>
  <c r="AD93" i="2"/>
  <c r="AG93" i="2" s="1"/>
  <c r="AH33" i="2"/>
  <c r="AJ33" i="2" s="1"/>
  <c r="H33" i="2" s="1"/>
  <c r="W41" i="2"/>
  <c r="Z41" i="2" s="1"/>
  <c r="AA41" i="2" s="1"/>
  <c r="AB41" i="2" s="1"/>
  <c r="W57" i="2"/>
  <c r="Z57" i="2" s="1"/>
  <c r="AA57" i="2" s="1"/>
  <c r="AB57" i="2" s="1"/>
  <c r="W90" i="2"/>
  <c r="Z90" i="2" s="1"/>
  <c r="AA90" i="2" s="1"/>
  <c r="AB90" i="2" s="1"/>
  <c r="AC130" i="2"/>
  <c r="AD130" i="2"/>
  <c r="AG130" i="2" s="1"/>
  <c r="AC12" i="2"/>
  <c r="AD12" i="2"/>
  <c r="AG12" i="2" s="1"/>
  <c r="AF32" i="2"/>
  <c r="AI32" i="2" s="1"/>
  <c r="I32" i="2" s="1"/>
  <c r="AH32" i="2"/>
  <c r="AJ32" i="2" s="1"/>
  <c r="H32" i="2" s="1"/>
  <c r="AH34" i="2"/>
  <c r="AJ34" i="2" s="1"/>
  <c r="H34" i="2" s="1"/>
  <c r="AF34" i="2"/>
  <c r="AI34" i="2" s="1"/>
  <c r="I34" i="2" s="1"/>
  <c r="AC49" i="2" l="1"/>
  <c r="AF3" i="2"/>
  <c r="AI3" i="2" s="1"/>
  <c r="I3" i="2" s="1"/>
  <c r="AF104" i="2"/>
  <c r="AI104" i="2" s="1"/>
  <c r="I104" i="2" s="1"/>
  <c r="AH62" i="2"/>
  <c r="AJ62" i="2" s="1"/>
  <c r="H62" i="2" s="1"/>
  <c r="AF62" i="2"/>
  <c r="AI62" i="2" s="1"/>
  <c r="I62" i="2" s="1"/>
  <c r="AI47" i="2"/>
  <c r="I47" i="2" s="1"/>
  <c r="AF65" i="2"/>
  <c r="AI65" i="2" s="1"/>
  <c r="I65" i="2" s="1"/>
  <c r="AD31" i="2"/>
  <c r="AG31" i="2" s="1"/>
  <c r="AD131" i="2"/>
  <c r="AG131" i="2" s="1"/>
  <c r="AC35" i="2"/>
  <c r="AF14" i="2"/>
  <c r="AI14" i="2" s="1"/>
  <c r="I14" i="2" s="1"/>
  <c r="AC59" i="2"/>
  <c r="AF59" i="2" s="1"/>
  <c r="AI59" i="2" s="1"/>
  <c r="I59" i="2" s="1"/>
  <c r="AF88" i="2"/>
  <c r="AI88" i="2" s="1"/>
  <c r="I88" i="2" s="1"/>
  <c r="AH88" i="2"/>
  <c r="AJ88" i="2" s="1"/>
  <c r="H88" i="2" s="1"/>
  <c r="AC86" i="2"/>
  <c r="AD37" i="2"/>
  <c r="AG37" i="2" s="1"/>
  <c r="AC79" i="2"/>
  <c r="AH79" i="2" s="1"/>
  <c r="AJ79" i="2" s="1"/>
  <c r="H79" i="2" s="1"/>
  <c r="AC26" i="2"/>
  <c r="AH26" i="2" s="1"/>
  <c r="AJ26" i="2" s="1"/>
  <c r="H26" i="2" s="1"/>
  <c r="AD105" i="2"/>
  <c r="AG105" i="2" s="1"/>
  <c r="AF70" i="2"/>
  <c r="AI70" i="2" s="1"/>
  <c r="I70" i="2" s="1"/>
  <c r="AH28" i="2"/>
  <c r="AJ28" i="2" s="1"/>
  <c r="H28" i="2" s="1"/>
  <c r="AF28" i="2"/>
  <c r="AI28" i="2" s="1"/>
  <c r="I28" i="2" s="1"/>
  <c r="AF107" i="2"/>
  <c r="AI107" i="2" s="1"/>
  <c r="I107" i="2" s="1"/>
  <c r="AF69" i="2"/>
  <c r="AI69" i="2" s="1"/>
  <c r="I69" i="2" s="1"/>
  <c r="AF55" i="2"/>
  <c r="AI55" i="2" s="1"/>
  <c r="I55" i="2" s="1"/>
  <c r="AH55" i="2"/>
  <c r="AJ55" i="2" s="1"/>
  <c r="H55" i="2" s="1"/>
  <c r="AH76" i="2"/>
  <c r="AJ76" i="2" s="1"/>
  <c r="H76" i="2" s="1"/>
  <c r="AF76" i="2"/>
  <c r="AI76" i="2" s="1"/>
  <c r="I76" i="2" s="1"/>
  <c r="AD75" i="2"/>
  <c r="AG75" i="2" s="1"/>
  <c r="AC124" i="2"/>
  <c r="AF124" i="2" s="1"/>
  <c r="AI124" i="2" s="1"/>
  <c r="I124" i="2" s="1"/>
  <c r="AH2" i="2"/>
  <c r="AJ2" i="2" s="1"/>
  <c r="H2" i="2" s="1"/>
  <c r="AF2" i="2"/>
  <c r="AI2" i="2" s="1"/>
  <c r="I2" i="2" s="1"/>
  <c r="AD72" i="2"/>
  <c r="AG72" i="2" s="1"/>
  <c r="AC72" i="2"/>
  <c r="AH68" i="2"/>
  <c r="AJ68" i="2" s="1"/>
  <c r="H68" i="2" s="1"/>
  <c r="AF68" i="2"/>
  <c r="AI68" i="2" s="1"/>
  <c r="I68" i="2" s="1"/>
  <c r="AD133" i="2"/>
  <c r="AG133" i="2" s="1"/>
  <c r="AD50" i="2"/>
  <c r="AG50" i="2" s="1"/>
  <c r="AC87" i="2"/>
  <c r="AD87" i="2"/>
  <c r="AG87" i="2" s="1"/>
  <c r="AD98" i="2"/>
  <c r="AG98" i="2" s="1"/>
  <c r="AD54" i="2"/>
  <c r="AG54" i="2" s="1"/>
  <c r="AF11" i="2"/>
  <c r="AI11" i="2" s="1"/>
  <c r="I11" i="2" s="1"/>
  <c r="AF125" i="2"/>
  <c r="AI125" i="2" s="1"/>
  <c r="I125" i="2" s="1"/>
  <c r="AH125" i="2"/>
  <c r="AJ125" i="2" s="1"/>
  <c r="H125" i="2" s="1"/>
  <c r="AC51" i="2"/>
  <c r="AD51" i="2"/>
  <c r="AG51" i="2" s="1"/>
  <c r="AD43" i="2"/>
  <c r="AG43" i="2" s="1"/>
  <c r="AC43" i="2"/>
  <c r="AC81" i="2"/>
  <c r="AD81" i="2"/>
  <c r="AG81" i="2" s="1"/>
  <c r="AH59" i="2"/>
  <c r="AJ59" i="2" s="1"/>
  <c r="H59" i="2" s="1"/>
  <c r="AD137" i="2"/>
  <c r="AG137" i="2" s="1"/>
  <c r="AC142" i="2"/>
  <c r="AF142" i="2" s="1"/>
  <c r="AI142" i="2" s="1"/>
  <c r="I142" i="2" s="1"/>
  <c r="AC80" i="2"/>
  <c r="AD80" i="2"/>
  <c r="AG80" i="2" s="1"/>
  <c r="AC16" i="2"/>
  <c r="AD16" i="2"/>
  <c r="AG16" i="2" s="1"/>
  <c r="AH37" i="2"/>
  <c r="AJ37" i="2" s="1"/>
  <c r="H37" i="2" s="1"/>
  <c r="AF37" i="2"/>
  <c r="AD57" i="2"/>
  <c r="AG57" i="2" s="1"/>
  <c r="AC57" i="2"/>
  <c r="AH99" i="2"/>
  <c r="AJ99" i="2" s="1"/>
  <c r="H99" i="2" s="1"/>
  <c r="AF99" i="2"/>
  <c r="AI99" i="2" s="1"/>
  <c r="I99" i="2" s="1"/>
  <c r="AD22" i="2"/>
  <c r="AG22" i="2" s="1"/>
  <c r="AC22" i="2"/>
  <c r="AC61" i="2"/>
  <c r="AD61" i="2"/>
  <c r="AG61" i="2" s="1"/>
  <c r="AD134" i="2"/>
  <c r="AG134" i="2" s="1"/>
  <c r="AC134" i="2"/>
  <c r="AD27" i="2"/>
  <c r="AG27" i="2" s="1"/>
  <c r="AC27" i="2"/>
  <c r="AD41" i="2"/>
  <c r="AG41" i="2" s="1"/>
  <c r="AC41" i="2"/>
  <c r="AF8" i="2"/>
  <c r="AI8" i="2" s="1"/>
  <c r="I8" i="2" s="1"/>
  <c r="AH8" i="2"/>
  <c r="AJ8" i="2" s="1"/>
  <c r="H8" i="2" s="1"/>
  <c r="AC42" i="2"/>
  <c r="AD42" i="2"/>
  <c r="AG42" i="2" s="1"/>
  <c r="AF54" i="2"/>
  <c r="AI54" i="2" s="1"/>
  <c r="I54" i="2" s="1"/>
  <c r="AH54" i="2"/>
  <c r="AJ54" i="2" s="1"/>
  <c r="H54" i="2" s="1"/>
  <c r="AC23" i="2"/>
  <c r="AD23" i="2"/>
  <c r="AG23" i="2" s="1"/>
  <c r="AD111" i="2"/>
  <c r="AG111" i="2" s="1"/>
  <c r="AC111" i="2"/>
  <c r="AD116" i="2"/>
  <c r="AG116" i="2" s="1"/>
  <c r="AC116" i="2"/>
  <c r="AD102" i="2"/>
  <c r="AG102" i="2" s="1"/>
  <c r="AC102" i="2"/>
  <c r="AD53" i="2"/>
  <c r="AG53" i="2" s="1"/>
  <c r="AC53" i="2"/>
  <c r="AF131" i="2"/>
  <c r="AI131" i="2" s="1"/>
  <c r="I131" i="2" s="1"/>
  <c r="AH131" i="2"/>
  <c r="AJ131" i="2" s="1"/>
  <c r="H131" i="2" s="1"/>
  <c r="AH66" i="2"/>
  <c r="AJ66" i="2" s="1"/>
  <c r="H66" i="2" s="1"/>
  <c r="AF66" i="2"/>
  <c r="AI66" i="2" s="1"/>
  <c r="I66" i="2" s="1"/>
  <c r="AF58" i="2"/>
  <c r="AI58" i="2" s="1"/>
  <c r="I58" i="2" s="1"/>
  <c r="AH58" i="2"/>
  <c r="AJ58" i="2" s="1"/>
  <c r="H58" i="2" s="1"/>
  <c r="AC112" i="2"/>
  <c r="AD112" i="2"/>
  <c r="AG112" i="2" s="1"/>
  <c r="AC127" i="2"/>
  <c r="AD127" i="2"/>
  <c r="AG127" i="2" s="1"/>
  <c r="AF119" i="2"/>
  <c r="AI119" i="2" s="1"/>
  <c r="I119" i="2" s="1"/>
  <c r="AH119" i="2"/>
  <c r="AJ119" i="2" s="1"/>
  <c r="H119" i="2" s="1"/>
  <c r="AH21" i="2"/>
  <c r="AJ21" i="2" s="1"/>
  <c r="H21" i="2" s="1"/>
  <c r="AF21" i="2"/>
  <c r="AI21" i="2" s="1"/>
  <c r="I21" i="2" s="1"/>
  <c r="AF31" i="2"/>
  <c r="AH31" i="2"/>
  <c r="AJ31" i="2" s="1"/>
  <c r="H31" i="2" s="1"/>
  <c r="AF133" i="2"/>
  <c r="AH133" i="2"/>
  <c r="AJ133" i="2" s="1"/>
  <c r="H133" i="2" s="1"/>
  <c r="AF12" i="2"/>
  <c r="AI12" i="2" s="1"/>
  <c r="I12" i="2" s="1"/>
  <c r="AH12" i="2"/>
  <c r="AJ12" i="2" s="1"/>
  <c r="H12" i="2" s="1"/>
  <c r="AD100" i="2"/>
  <c r="AG100" i="2" s="1"/>
  <c r="AC100" i="2"/>
  <c r="AF50" i="2"/>
  <c r="AH50" i="2"/>
  <c r="AJ50" i="2" s="1"/>
  <c r="H50" i="2" s="1"/>
  <c r="AF109" i="2"/>
  <c r="AI109" i="2" s="1"/>
  <c r="I109" i="2" s="1"/>
  <c r="AH109" i="2"/>
  <c r="AJ109" i="2" s="1"/>
  <c r="H109" i="2" s="1"/>
  <c r="AH89" i="2"/>
  <c r="AJ89" i="2" s="1"/>
  <c r="H89" i="2" s="1"/>
  <c r="AF89" i="2"/>
  <c r="AI89" i="2" s="1"/>
  <c r="I89" i="2" s="1"/>
  <c r="AD120" i="2"/>
  <c r="AG120" i="2" s="1"/>
  <c r="AC120" i="2"/>
  <c r="AH18" i="2"/>
  <c r="AJ18" i="2" s="1"/>
  <c r="H18" i="2" s="1"/>
  <c r="AF18" i="2"/>
  <c r="AI18" i="2" s="1"/>
  <c r="I18" i="2" s="1"/>
  <c r="AH140" i="2"/>
  <c r="AJ140" i="2" s="1"/>
  <c r="H140" i="2" s="1"/>
  <c r="AF140" i="2"/>
  <c r="AI140" i="2" s="1"/>
  <c r="I140" i="2" s="1"/>
  <c r="AH49" i="2"/>
  <c r="AJ49" i="2" s="1"/>
  <c r="H49" i="2" s="1"/>
  <c r="AF49" i="2"/>
  <c r="AI49" i="2" s="1"/>
  <c r="I49" i="2" s="1"/>
  <c r="AC30" i="2"/>
  <c r="AD30" i="2"/>
  <c r="AG30" i="2" s="1"/>
  <c r="AH126" i="2"/>
  <c r="AJ126" i="2" s="1"/>
  <c r="H126" i="2" s="1"/>
  <c r="AF126" i="2"/>
  <c r="AI126" i="2" s="1"/>
  <c r="I126" i="2" s="1"/>
  <c r="AH29" i="2"/>
  <c r="AJ29" i="2" s="1"/>
  <c r="H29" i="2" s="1"/>
  <c r="AF29" i="2"/>
  <c r="AI29" i="2" s="1"/>
  <c r="I29" i="2" s="1"/>
  <c r="AF130" i="2"/>
  <c r="AI130" i="2" s="1"/>
  <c r="I130" i="2" s="1"/>
  <c r="AH130" i="2"/>
  <c r="AJ130" i="2" s="1"/>
  <c r="H130" i="2" s="1"/>
  <c r="AH17" i="2"/>
  <c r="AJ17" i="2" s="1"/>
  <c r="H17" i="2" s="1"/>
  <c r="AF17" i="2"/>
  <c r="AI17" i="2" s="1"/>
  <c r="I17" i="2" s="1"/>
  <c r="AF79" i="2"/>
  <c r="AI79" i="2" s="1"/>
  <c r="I79" i="2" s="1"/>
  <c r="AH139" i="2"/>
  <c r="AJ139" i="2" s="1"/>
  <c r="H139" i="2" s="1"/>
  <c r="AF139" i="2"/>
  <c r="AI139" i="2" s="1"/>
  <c r="I139" i="2" s="1"/>
  <c r="AD67" i="2"/>
  <c r="AG67" i="2" s="1"/>
  <c r="AC67" i="2"/>
  <c r="AC46" i="2"/>
  <c r="AD46" i="2"/>
  <c r="AG46" i="2" s="1"/>
  <c r="AD64" i="2"/>
  <c r="AG64" i="2" s="1"/>
  <c r="AC64" i="2"/>
  <c r="AC71" i="2"/>
  <c r="AD71" i="2"/>
  <c r="AG71" i="2" s="1"/>
  <c r="AC38" i="2"/>
  <c r="AD38" i="2"/>
  <c r="AG38" i="2" s="1"/>
  <c r="AC15" i="2"/>
  <c r="AD15" i="2"/>
  <c r="AG15" i="2" s="1"/>
  <c r="AC4" i="2"/>
  <c r="AD4" i="2"/>
  <c r="AG4" i="2" s="1"/>
  <c r="AF113" i="2"/>
  <c r="AI113" i="2" s="1"/>
  <c r="I113" i="2" s="1"/>
  <c r="AH113" i="2"/>
  <c r="AJ113" i="2" s="1"/>
  <c r="H113" i="2" s="1"/>
  <c r="AH86" i="2"/>
  <c r="AJ86" i="2" s="1"/>
  <c r="H86" i="2" s="1"/>
  <c r="AF86" i="2"/>
  <c r="AI86" i="2" s="1"/>
  <c r="I86" i="2" s="1"/>
  <c r="AF35" i="2"/>
  <c r="AI35" i="2" s="1"/>
  <c r="I35" i="2" s="1"/>
  <c r="AH35" i="2"/>
  <c r="AJ35" i="2" s="1"/>
  <c r="H35" i="2" s="1"/>
  <c r="AH45" i="2"/>
  <c r="AJ45" i="2" s="1"/>
  <c r="H45" i="2" s="1"/>
  <c r="AF45" i="2"/>
  <c r="AI45" i="2" s="1"/>
  <c r="I45" i="2" s="1"/>
  <c r="AC138" i="2"/>
  <c r="AD138" i="2"/>
  <c r="AG138" i="2" s="1"/>
  <c r="AC106" i="2"/>
  <c r="AD106" i="2"/>
  <c r="AG106" i="2" s="1"/>
  <c r="AH92" i="2"/>
  <c r="AJ92" i="2" s="1"/>
  <c r="H92" i="2" s="1"/>
  <c r="AF92" i="2"/>
  <c r="AI92" i="2" s="1"/>
  <c r="I92" i="2" s="1"/>
  <c r="AD90" i="2"/>
  <c r="AG90" i="2" s="1"/>
  <c r="AC90" i="2"/>
  <c r="AH93" i="2"/>
  <c r="AJ93" i="2" s="1"/>
  <c r="H93" i="2" s="1"/>
  <c r="AF93" i="2"/>
  <c r="AI93" i="2" s="1"/>
  <c r="I93" i="2" s="1"/>
  <c r="AF19" i="2"/>
  <c r="AI19" i="2" s="1"/>
  <c r="I19" i="2" s="1"/>
  <c r="AH19" i="2"/>
  <c r="AJ19" i="2" s="1"/>
  <c r="H19" i="2" s="1"/>
  <c r="AF98" i="2"/>
  <c r="AH98" i="2"/>
  <c r="AJ98" i="2" s="1"/>
  <c r="H98" i="2" s="1"/>
  <c r="AF145" i="2"/>
  <c r="AI145" i="2" s="1"/>
  <c r="I145" i="2" s="1"/>
  <c r="AH145" i="2"/>
  <c r="AJ145" i="2" s="1"/>
  <c r="H145" i="2" s="1"/>
  <c r="AF141" i="2"/>
  <c r="AI141" i="2" s="1"/>
  <c r="I141" i="2" s="1"/>
  <c r="AH141" i="2"/>
  <c r="AJ141" i="2" s="1"/>
  <c r="H141" i="2" s="1"/>
  <c r="AF137" i="2"/>
  <c r="AH137" i="2"/>
  <c r="AJ137" i="2" s="1"/>
  <c r="H137" i="2" s="1"/>
  <c r="AH74" i="2"/>
  <c r="AJ74" i="2" s="1"/>
  <c r="H74" i="2" s="1"/>
  <c r="AF74" i="2"/>
  <c r="AI74" i="2" s="1"/>
  <c r="I74" i="2" s="1"/>
  <c r="AF75" i="2"/>
  <c r="AH75" i="2"/>
  <c r="AJ75" i="2" s="1"/>
  <c r="H75" i="2" s="1"/>
  <c r="AD94" i="2"/>
  <c r="AG94" i="2" s="1"/>
  <c r="AC94" i="2"/>
  <c r="AD108" i="2"/>
  <c r="AG108" i="2" s="1"/>
  <c r="AC108" i="2"/>
  <c r="AD83" i="2"/>
  <c r="AG83" i="2" s="1"/>
  <c r="AC83" i="2"/>
  <c r="AH82" i="2"/>
  <c r="AJ82" i="2" s="1"/>
  <c r="H82" i="2" s="1"/>
  <c r="AF82" i="2"/>
  <c r="AI82" i="2" s="1"/>
  <c r="I82" i="2" s="1"/>
  <c r="AC146" i="2"/>
  <c r="AD146" i="2"/>
  <c r="AG146" i="2" s="1"/>
  <c r="AC101" i="2"/>
  <c r="AD101" i="2"/>
  <c r="AG101" i="2" s="1"/>
  <c r="AC123" i="2"/>
  <c r="AD123" i="2"/>
  <c r="AG123" i="2" s="1"/>
  <c r="AC97" i="2"/>
  <c r="AD97" i="2"/>
  <c r="AG97" i="2" s="1"/>
  <c r="AF105" i="2"/>
  <c r="AI105" i="2" s="1"/>
  <c r="I105" i="2" s="1"/>
  <c r="AH105" i="2"/>
  <c r="AJ105" i="2" s="1"/>
  <c r="H105" i="2" s="1"/>
  <c r="AI31" i="2" l="1"/>
  <c r="I31" i="2" s="1"/>
  <c r="AI37" i="2"/>
  <c r="I37" i="2" s="1"/>
  <c r="AI75" i="2"/>
  <c r="I75" i="2" s="1"/>
  <c r="AI98" i="2"/>
  <c r="I98" i="2" s="1"/>
  <c r="AI133" i="2"/>
  <c r="I133" i="2" s="1"/>
  <c r="AF26" i="2"/>
  <c r="AI26" i="2" s="1"/>
  <c r="I26" i="2" s="1"/>
  <c r="AH124" i="2"/>
  <c r="AJ124" i="2" s="1"/>
  <c r="H124" i="2" s="1"/>
  <c r="AI137" i="2"/>
  <c r="I137" i="2" s="1"/>
  <c r="AI50" i="2"/>
  <c r="I50" i="2" s="1"/>
  <c r="AH72" i="2"/>
  <c r="AJ72" i="2" s="1"/>
  <c r="H72" i="2" s="1"/>
  <c r="AF72" i="2"/>
  <c r="AI72" i="2" s="1"/>
  <c r="I72" i="2" s="1"/>
  <c r="AF87" i="2"/>
  <c r="AI87" i="2" s="1"/>
  <c r="I87" i="2" s="1"/>
  <c r="AH87" i="2"/>
  <c r="AJ87" i="2" s="1"/>
  <c r="H87" i="2" s="1"/>
  <c r="AH51" i="2"/>
  <c r="AJ51" i="2" s="1"/>
  <c r="H51" i="2" s="1"/>
  <c r="AF51" i="2"/>
  <c r="AI51" i="2" s="1"/>
  <c r="I51" i="2" s="1"/>
  <c r="AF81" i="2"/>
  <c r="AI81" i="2" s="1"/>
  <c r="I81" i="2" s="1"/>
  <c r="AH81" i="2"/>
  <c r="AJ81" i="2" s="1"/>
  <c r="H81" i="2" s="1"/>
  <c r="AH142" i="2"/>
  <c r="AJ142" i="2" s="1"/>
  <c r="H142" i="2" s="1"/>
  <c r="AH43" i="2"/>
  <c r="AJ43" i="2" s="1"/>
  <c r="H43" i="2" s="1"/>
  <c r="AF43" i="2"/>
  <c r="AI43" i="2" s="1"/>
  <c r="I43" i="2" s="1"/>
  <c r="AF16" i="2"/>
  <c r="AI16" i="2" s="1"/>
  <c r="I16" i="2" s="1"/>
  <c r="AH16" i="2"/>
  <c r="AJ16" i="2" s="1"/>
  <c r="H16" i="2" s="1"/>
  <c r="AF80" i="2"/>
  <c r="AI80" i="2" s="1"/>
  <c r="I80" i="2" s="1"/>
  <c r="AH80" i="2"/>
  <c r="AJ80" i="2" s="1"/>
  <c r="H80" i="2" s="1"/>
  <c r="AF138" i="2"/>
  <c r="AI138" i="2" s="1"/>
  <c r="I138" i="2" s="1"/>
  <c r="AH138" i="2"/>
  <c r="AJ138" i="2" s="1"/>
  <c r="H138" i="2" s="1"/>
  <c r="AF15" i="2"/>
  <c r="AI15" i="2" s="1"/>
  <c r="I15" i="2" s="1"/>
  <c r="AH15" i="2"/>
  <c r="AJ15" i="2" s="1"/>
  <c r="H15" i="2" s="1"/>
  <c r="AF71" i="2"/>
  <c r="AI71" i="2" s="1"/>
  <c r="I71" i="2" s="1"/>
  <c r="AH71" i="2"/>
  <c r="AJ71" i="2" s="1"/>
  <c r="H71" i="2" s="1"/>
  <c r="AF46" i="2"/>
  <c r="AI46" i="2" s="1"/>
  <c r="I46" i="2" s="1"/>
  <c r="AH46" i="2"/>
  <c r="AJ46" i="2" s="1"/>
  <c r="H46" i="2" s="1"/>
  <c r="AH30" i="2"/>
  <c r="AJ30" i="2" s="1"/>
  <c r="H30" i="2" s="1"/>
  <c r="AF30" i="2"/>
  <c r="AI30" i="2" s="1"/>
  <c r="I30" i="2" s="1"/>
  <c r="AF112" i="2"/>
  <c r="AI112" i="2" s="1"/>
  <c r="I112" i="2" s="1"/>
  <c r="AH112" i="2"/>
  <c r="AJ112" i="2" s="1"/>
  <c r="H112" i="2" s="1"/>
  <c r="AF23" i="2"/>
  <c r="AI23" i="2" s="1"/>
  <c r="I23" i="2" s="1"/>
  <c r="AH23" i="2"/>
  <c r="AJ23" i="2" s="1"/>
  <c r="H23" i="2" s="1"/>
  <c r="AF42" i="2"/>
  <c r="AI42" i="2" s="1"/>
  <c r="I42" i="2" s="1"/>
  <c r="AH42" i="2"/>
  <c r="AJ42" i="2" s="1"/>
  <c r="H42" i="2" s="1"/>
  <c r="AF61" i="2"/>
  <c r="AI61" i="2" s="1"/>
  <c r="I61" i="2" s="1"/>
  <c r="AH61" i="2"/>
  <c r="AJ61" i="2" s="1"/>
  <c r="H61" i="2" s="1"/>
  <c r="AH83" i="2"/>
  <c r="AJ83" i="2" s="1"/>
  <c r="H83" i="2" s="1"/>
  <c r="AF83" i="2"/>
  <c r="AI83" i="2" s="1"/>
  <c r="I83" i="2" s="1"/>
  <c r="AH53" i="2"/>
  <c r="AJ53" i="2" s="1"/>
  <c r="H53" i="2" s="1"/>
  <c r="AF53" i="2"/>
  <c r="AI53" i="2" s="1"/>
  <c r="I53" i="2" s="1"/>
  <c r="AF123" i="2"/>
  <c r="AI123" i="2" s="1"/>
  <c r="I123" i="2" s="1"/>
  <c r="AH123" i="2"/>
  <c r="AJ123" i="2" s="1"/>
  <c r="H123" i="2" s="1"/>
  <c r="AH108" i="2"/>
  <c r="AJ108" i="2" s="1"/>
  <c r="H108" i="2" s="1"/>
  <c r="AF108" i="2"/>
  <c r="AI108" i="2" s="1"/>
  <c r="I108" i="2" s="1"/>
  <c r="AF94" i="2"/>
  <c r="AI94" i="2" s="1"/>
  <c r="I94" i="2" s="1"/>
  <c r="AH94" i="2"/>
  <c r="AJ94" i="2" s="1"/>
  <c r="H94" i="2" s="1"/>
  <c r="AH64" i="2"/>
  <c r="AJ64" i="2" s="1"/>
  <c r="H64" i="2" s="1"/>
  <c r="AF64" i="2"/>
  <c r="AI64" i="2" s="1"/>
  <c r="I64" i="2" s="1"/>
  <c r="AF67" i="2"/>
  <c r="AI67" i="2" s="1"/>
  <c r="I67" i="2" s="1"/>
  <c r="AH67" i="2"/>
  <c r="AJ67" i="2" s="1"/>
  <c r="H67" i="2" s="1"/>
  <c r="AH100" i="2"/>
  <c r="AJ100" i="2" s="1"/>
  <c r="H100" i="2" s="1"/>
  <c r="AF100" i="2"/>
  <c r="AI100" i="2" s="1"/>
  <c r="I100" i="2" s="1"/>
  <c r="AF102" i="2"/>
  <c r="AI102" i="2" s="1"/>
  <c r="I102" i="2" s="1"/>
  <c r="AH102" i="2"/>
  <c r="AJ102" i="2" s="1"/>
  <c r="H102" i="2" s="1"/>
  <c r="AH111" i="2"/>
  <c r="AJ111" i="2" s="1"/>
  <c r="H111" i="2" s="1"/>
  <c r="AF111" i="2"/>
  <c r="AI111" i="2" s="1"/>
  <c r="I111" i="2" s="1"/>
  <c r="AH27" i="2"/>
  <c r="AJ27" i="2" s="1"/>
  <c r="H27" i="2" s="1"/>
  <c r="AF27" i="2"/>
  <c r="AI27" i="2" s="1"/>
  <c r="I27" i="2" s="1"/>
  <c r="AF134" i="2"/>
  <c r="AI134" i="2" s="1"/>
  <c r="I134" i="2" s="1"/>
  <c r="AH134" i="2"/>
  <c r="AJ134" i="2" s="1"/>
  <c r="H134" i="2" s="1"/>
  <c r="AH22" i="2"/>
  <c r="AJ22" i="2" s="1"/>
  <c r="H22" i="2" s="1"/>
  <c r="AF22" i="2"/>
  <c r="AI22" i="2" s="1"/>
  <c r="I22" i="2" s="1"/>
  <c r="AH57" i="2"/>
  <c r="AJ57" i="2" s="1"/>
  <c r="H57" i="2" s="1"/>
  <c r="AF57" i="2"/>
  <c r="AI57" i="2" s="1"/>
  <c r="I57" i="2" s="1"/>
  <c r="AH90" i="2"/>
  <c r="AJ90" i="2" s="1"/>
  <c r="H90" i="2" s="1"/>
  <c r="AF90" i="2"/>
  <c r="AI90" i="2" s="1"/>
  <c r="I90" i="2" s="1"/>
  <c r="AF120" i="2"/>
  <c r="AI120" i="2" s="1"/>
  <c r="I120" i="2" s="1"/>
  <c r="AH120" i="2"/>
  <c r="AJ120" i="2" s="1"/>
  <c r="H120" i="2" s="1"/>
  <c r="AF116" i="2"/>
  <c r="AI116" i="2" s="1"/>
  <c r="I116" i="2" s="1"/>
  <c r="AH116" i="2"/>
  <c r="AJ116" i="2" s="1"/>
  <c r="H116" i="2" s="1"/>
  <c r="AH41" i="2"/>
  <c r="AJ41" i="2" s="1"/>
  <c r="H41" i="2" s="1"/>
  <c r="AF41" i="2"/>
  <c r="AI41" i="2" s="1"/>
  <c r="I41" i="2" s="1"/>
  <c r="AF146" i="2"/>
  <c r="AI146" i="2" s="1"/>
  <c r="I146" i="2" s="1"/>
  <c r="AH146" i="2"/>
  <c r="AJ146" i="2" s="1"/>
  <c r="H146" i="2" s="1"/>
  <c r="AF97" i="2"/>
  <c r="AI97" i="2" s="1"/>
  <c r="I97" i="2" s="1"/>
  <c r="AH97" i="2"/>
  <c r="AJ97" i="2" s="1"/>
  <c r="H97" i="2" s="1"/>
  <c r="AF101" i="2"/>
  <c r="AI101" i="2" s="1"/>
  <c r="I101" i="2" s="1"/>
  <c r="AH101" i="2"/>
  <c r="AJ101" i="2" s="1"/>
  <c r="H101" i="2" s="1"/>
  <c r="AF106" i="2"/>
  <c r="AI106" i="2" s="1"/>
  <c r="I106" i="2" s="1"/>
  <c r="AH106" i="2"/>
  <c r="AJ106" i="2" s="1"/>
  <c r="H106" i="2" s="1"/>
  <c r="AF4" i="2"/>
  <c r="AI4" i="2" s="1"/>
  <c r="I4" i="2" s="1"/>
  <c r="AH4" i="2"/>
  <c r="AJ4" i="2" s="1"/>
  <c r="H4" i="2" s="1"/>
  <c r="AF38" i="2"/>
  <c r="AI38" i="2" s="1"/>
  <c r="I38" i="2" s="1"/>
  <c r="AH38" i="2"/>
  <c r="AJ38" i="2" s="1"/>
  <c r="H38" i="2" s="1"/>
  <c r="AF127" i="2"/>
  <c r="AI127" i="2" s="1"/>
  <c r="I127" i="2" s="1"/>
  <c r="AH127" i="2"/>
  <c r="AJ127" i="2" s="1"/>
  <c r="H127" i="2" s="1"/>
</calcChain>
</file>

<file path=xl/sharedStrings.xml><?xml version="1.0" encoding="utf-8"?>
<sst xmlns="http://schemas.openxmlformats.org/spreadsheetml/2006/main" count="181" uniqueCount="181">
  <si>
    <t>Date</t>
  </si>
  <si>
    <t>Distance Shinen2-Earth (km)</t>
  </si>
  <si>
    <t>Declination (degrees)</t>
  </si>
  <si>
    <t>Right Ascension (degrees)</t>
  </si>
  <si>
    <t>Latitude (degrees north)</t>
  </si>
  <si>
    <t>Longitude (degrees east)</t>
  </si>
  <si>
    <t>jd</t>
  </si>
  <si>
    <t>d</t>
  </si>
  <si>
    <t>w</t>
  </si>
  <si>
    <t>M</t>
  </si>
  <si>
    <t>L</t>
  </si>
  <si>
    <t>J2000</t>
  </si>
  <si>
    <t>UTH</t>
  </si>
  <si>
    <t>GMSTO</t>
  </si>
  <si>
    <t>SIDTIME</t>
  </si>
  <si>
    <t>HA</t>
  </si>
  <si>
    <t xml:space="preserve">x </t>
  </si>
  <si>
    <t>y</t>
  </si>
  <si>
    <t>z</t>
  </si>
  <si>
    <t>xhor</t>
  </si>
  <si>
    <t>yhor</t>
  </si>
  <si>
    <t>zhor</t>
  </si>
  <si>
    <t>Az</t>
  </si>
  <si>
    <t>El</t>
  </si>
  <si>
    <t>year</t>
  </si>
  <si>
    <t>month</t>
  </si>
  <si>
    <t>day</t>
  </si>
  <si>
    <t>hour</t>
  </si>
  <si>
    <t>min</t>
  </si>
  <si>
    <t>sec</t>
  </si>
  <si>
    <t>speed of light</t>
  </si>
  <si>
    <t>km/s</t>
  </si>
  <si>
    <t>speed of Shinen2 (GEI)-km/s</t>
  </si>
  <si>
    <t>fs (MHz)</t>
  </si>
  <si>
    <t>30 nov, 00:00 GMT</t>
  </si>
  <si>
    <t>30 nov, 01:00 GMT</t>
  </si>
  <si>
    <t>30 nov, 02:00 GMT</t>
  </si>
  <si>
    <t>30 nov, 03:00 GMT</t>
  </si>
  <si>
    <t>30 nov, 04:00 GMT</t>
  </si>
  <si>
    <t>30 nov, 05:00 GMT</t>
  </si>
  <si>
    <t>30 nov, 06:00 GMT</t>
  </si>
  <si>
    <t>30 nov, 07:00 GMT</t>
  </si>
  <si>
    <t>30 nov, 08:00 GMT</t>
  </si>
  <si>
    <t>30 nov, 09:00 GMT</t>
  </si>
  <si>
    <t>30 nov, 10:00 GMT</t>
  </si>
  <si>
    <t>30 nov, 11:00 GMT</t>
  </si>
  <si>
    <t>30 nov, 12:00 GMT</t>
  </si>
  <si>
    <t>30 nov, 13:00 GMT</t>
  </si>
  <si>
    <t>30 nov, 14:00 GMT</t>
  </si>
  <si>
    <t>30 nov, 15:00 GMT</t>
  </si>
  <si>
    <t>30 nov, 16:00 GMT</t>
  </si>
  <si>
    <t>30 nov, 17:00 GMT</t>
  </si>
  <si>
    <t>30 nov, 18:00 GMT</t>
  </si>
  <si>
    <t>30 nov, 19:00 GMT</t>
  </si>
  <si>
    <t>30 nov, 20:00 GMT</t>
  </si>
  <si>
    <t>30 nov, 21:00 GMT</t>
  </si>
  <si>
    <t>30 nov, 22:00 GMT</t>
  </si>
  <si>
    <t>30 nov, 23:00 GMT</t>
  </si>
  <si>
    <t>1 dec, 00:00 GMT</t>
  </si>
  <si>
    <t>1 dec, 1:00 GMT</t>
  </si>
  <si>
    <t>1 dec, 2:00 GMT</t>
  </si>
  <si>
    <t>1 dec, 3:00 GMT</t>
  </si>
  <si>
    <t>1 dec, 4:00 GMT</t>
  </si>
  <si>
    <t>1 dec, 5:00 GMT</t>
  </si>
  <si>
    <t>1 dec, 6:00 GMT</t>
  </si>
  <si>
    <t>1 dec, 7:00 GMT</t>
  </si>
  <si>
    <t>1 dec, 8:00 GMT</t>
  </si>
  <si>
    <t>1 dec, 9:00 GMT</t>
  </si>
  <si>
    <t>1 dec, 10:00 GMT</t>
  </si>
  <si>
    <t>1 dec, 11:00 GMT</t>
  </si>
  <si>
    <t>1 dec, 12:00 GMT</t>
  </si>
  <si>
    <t>1 dec, 13:00 GMT</t>
  </si>
  <si>
    <t>1 dec, 14:00 GMT</t>
  </si>
  <si>
    <t>1 dec, 15:00 GMT</t>
  </si>
  <si>
    <t>1 dec, 16:00 GMT</t>
  </si>
  <si>
    <t>1 dec, 17:00 GMT</t>
  </si>
  <si>
    <t>1 dec, 18:00 GMT</t>
  </si>
  <si>
    <t>1 dec, 19:00 GMT</t>
  </si>
  <si>
    <t>1 dec, 20:00 GMT</t>
  </si>
  <si>
    <t>1 dec, 21:00 GMT</t>
  </si>
  <si>
    <t>1 dec, 22:00 GMT</t>
  </si>
  <si>
    <t>1 dec, 23:00 GMT</t>
  </si>
  <si>
    <t>2 dec, 00:00 GMT</t>
  </si>
  <si>
    <t>2 dec, 1:00 GMT</t>
  </si>
  <si>
    <t>2 dec, 2:00 GMT</t>
  </si>
  <si>
    <t>2 dec, 3:00 GMT</t>
  </si>
  <si>
    <t>2 dec, 4:00 GMT</t>
  </si>
  <si>
    <t>2 dec, 5:00 GMT</t>
  </si>
  <si>
    <t>2 dec, 6:00 GMT</t>
  </si>
  <si>
    <t>2 dec, 7:00 GMT</t>
  </si>
  <si>
    <t>2 dec, 8:00 GMT</t>
  </si>
  <si>
    <t>2 dec, 9:00 GMT</t>
  </si>
  <si>
    <t>2 dec, 10:00 GMT</t>
  </si>
  <si>
    <t>2 dec, 11:00 GMT</t>
  </si>
  <si>
    <t>2 dec, 12:00 GMT</t>
  </si>
  <si>
    <t>2 dec, 13:00 GMT</t>
  </si>
  <si>
    <t>2 dec, 14:00 GMT</t>
  </si>
  <si>
    <t>2 dec, 15:00 GMT</t>
  </si>
  <si>
    <t>2 dec, 16:00 GMT</t>
  </si>
  <si>
    <t>2 dec, 17:00 GMT</t>
  </si>
  <si>
    <t>2 dec, 18:00 GMT</t>
  </si>
  <si>
    <t>2 dec, 19:00 GMT</t>
  </si>
  <si>
    <t>2 dec, 20:00 GMT</t>
  </si>
  <si>
    <t>2 dec, 21:00 GMT</t>
  </si>
  <si>
    <t>2 dec, 22:00 GMT</t>
  </si>
  <si>
    <t>2 dec, 23:00 GMT</t>
  </si>
  <si>
    <t>3 dec, 00:00 GMT</t>
  </si>
  <si>
    <t>3 dec, 1:00 GMT</t>
  </si>
  <si>
    <t>3 dec, 2:00 GMT</t>
  </si>
  <si>
    <t>3 dec, 3:00 GMT</t>
  </si>
  <si>
    <t>3 dec, 4:00 GMT</t>
  </si>
  <si>
    <t>3 dec, 5:00 GMT</t>
  </si>
  <si>
    <t>3 dec, 6:00 GMT</t>
  </si>
  <si>
    <t>3 dec, 7:00 GMT</t>
  </si>
  <si>
    <t>3 dec, 8:00 GMT</t>
  </si>
  <si>
    <t>3 dec, 9:00 GMT</t>
  </si>
  <si>
    <t>3 dec, 10:00 GMT</t>
  </si>
  <si>
    <t>3 dec, 11:00 GMT</t>
  </si>
  <si>
    <t>3 dec, 12:00 GMT</t>
  </si>
  <si>
    <t>3 dec, 13:00 GMT</t>
  </si>
  <si>
    <t>3 dec, 14:00 GMT</t>
  </si>
  <si>
    <t>3 dec, 15:00 GMT</t>
  </si>
  <si>
    <t>3 dec, 16:00 GMT</t>
  </si>
  <si>
    <t>3 dec, 17:00 GMT</t>
  </si>
  <si>
    <t>3 dec, 18:00 GMT</t>
  </si>
  <si>
    <t>3 dec, 19:00 GMT</t>
  </si>
  <si>
    <t>3 dec, 20:00 GMT</t>
  </si>
  <si>
    <t>3 dec, 21:00 GMT</t>
  </si>
  <si>
    <t>3 dec, 22:00 GMT</t>
  </si>
  <si>
    <t>3 dec, 23:00 GMT</t>
  </si>
  <si>
    <t>4 dec, 00:00 GMT</t>
  </si>
  <si>
    <t>4 dec, 1:00 GMT</t>
  </si>
  <si>
    <t>4 dec, 2:00 GMT</t>
  </si>
  <si>
    <t>4 dec, 3:00 GMT</t>
  </si>
  <si>
    <t>4 dec, 4:00 GMT</t>
  </si>
  <si>
    <t>4 dec, 5:00 GMT</t>
  </si>
  <si>
    <t>4 dec, 6:00 GMT</t>
  </si>
  <si>
    <t>4 dec, 7:00 GMT</t>
  </si>
  <si>
    <t>4 dec, 8:00 GMT</t>
  </si>
  <si>
    <t>4 dec, 9:00 GMT</t>
  </si>
  <si>
    <t>4 dec, 10:00 GMT</t>
  </si>
  <si>
    <t>4 dec, 11:00 GMT</t>
  </si>
  <si>
    <t>4 dec, 12:00 GMT</t>
  </si>
  <si>
    <t>4 dec, 13:00 GMT</t>
  </si>
  <si>
    <t>4 dec, 14:00 GMT</t>
  </si>
  <si>
    <t>4 dec, 15:00 GMT</t>
  </si>
  <si>
    <t>4 dec, 16:00 GMT</t>
  </si>
  <si>
    <t>4 dec, 17:00 GMT</t>
  </si>
  <si>
    <t>4 dec, 18:00 GMT</t>
  </si>
  <si>
    <t>4 dec, 19:00 GMT</t>
  </si>
  <si>
    <t>4 dec, 20:00 GMT</t>
  </si>
  <si>
    <t>4 dec, 21:00 GMT</t>
  </si>
  <si>
    <t>4 dec, 22:00 GMT</t>
  </si>
  <si>
    <t>4 dec, 23:00 GMT</t>
  </si>
  <si>
    <t>5 dec, 00:00 GMT</t>
  </si>
  <si>
    <t>5 dec, 1:00 GMT</t>
  </si>
  <si>
    <t>5 dec, 2:00 GMT</t>
  </si>
  <si>
    <t>5 dec, 3:00 GMT</t>
  </si>
  <si>
    <t>5 dec, 4:00 GMT</t>
  </si>
  <si>
    <t>5 dec, 5:00 GMT</t>
  </si>
  <si>
    <t>5 dec, 6:00 GMT</t>
  </si>
  <si>
    <t>5 dec, 7:00 GMT</t>
  </si>
  <si>
    <t>5 dec, 8:00 GMT</t>
  </si>
  <si>
    <t>5 dec, 9:00 GMT</t>
  </si>
  <si>
    <t>5 dec, 10:00 GMT</t>
  </si>
  <si>
    <t>5 dec, 11:00 GMT</t>
  </si>
  <si>
    <t>5 dec, 12:00 GMT</t>
  </si>
  <si>
    <t>5 dec, 13:00 GMT</t>
  </si>
  <si>
    <t>5 dec, 14:00 GMT</t>
  </si>
  <si>
    <t>5 dec, 15:00 GMT</t>
  </si>
  <si>
    <t>5 dec, 16:00 GMT</t>
  </si>
  <si>
    <t>5 dec, 17:00 GMT</t>
  </si>
  <si>
    <t>5 dec, 18:00 GMT</t>
  </si>
  <si>
    <t>5 dec, 19:00 GMT</t>
  </si>
  <si>
    <t>5 dec, 20:00 GMT</t>
  </si>
  <si>
    <t>5 dec, 21:00 GMT</t>
  </si>
  <si>
    <t>5 dec, 22:00 GMT</t>
  </si>
  <si>
    <t>5 dec, 23:00 GMT</t>
  </si>
  <si>
    <t>6 dec, 00:00 GMT</t>
  </si>
  <si>
    <t>Elevation (degrees)</t>
  </si>
  <si>
    <t>Azimuth (degrees)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</si>
</sst>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i/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11"/>
      <name val="ＭＳ Ｐゴシック"/>
      <family val="2"/>
      <scheme val="minor"/>
    </font>
    <font>
      <i/>
      <sz val="11"/>
      <name val="ＭＳ Ｐゴシック"/>
      <family val="2"/>
      <scheme val="minor"/>
    </font>
    <font>
      <b/>
      <i/>
      <sz val="1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1" fillId="0" borderId="0" xfId="0" applyFont="1"/>
    <xf numFmtId="0" fontId="4" fillId="0" borderId="0" xfId="0" applyFont="1"/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0" xfId="0" applyFont="1"/>
    <xf numFmtId="0" fontId="7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tabSelected="1" workbookViewId="0">
      <selection activeCell="B22" sqref="B22"/>
    </sheetView>
  </sheetViews>
  <sheetFormatPr defaultRowHeight="13.5" x14ac:dyDescent="0.15"/>
  <cols>
    <col min="1" max="1" width="23.125" customWidth="1"/>
    <col min="2" max="2" width="22.75" customWidth="1"/>
    <col min="3" max="3" width="5.875" customWidth="1"/>
    <col min="4" max="4" width="17.75" style="6" customWidth="1"/>
    <col min="5" max="5" width="25.875" style="6" customWidth="1"/>
    <col min="6" max="6" width="19.75" style="6" customWidth="1"/>
    <col min="7" max="7" width="24.375" style="6" customWidth="1"/>
    <col min="8" max="8" width="17.875" style="6" customWidth="1"/>
    <col min="9" max="9" width="18.375" style="6" customWidth="1"/>
    <col min="10" max="10" width="26.25" style="6" customWidth="1"/>
    <col min="11" max="11" width="13.625" style="6" customWidth="1"/>
    <col min="12" max="12" width="25.75" customWidth="1"/>
  </cols>
  <sheetData>
    <row r="1" spans="1:36" ht="14.25" thickBot="1" x14ac:dyDescent="0.2">
      <c r="A1" s="1" t="s">
        <v>4</v>
      </c>
      <c r="B1" s="1" t="s">
        <v>5</v>
      </c>
      <c r="D1" s="7" t="s">
        <v>0</v>
      </c>
      <c r="E1" s="7" t="s">
        <v>1</v>
      </c>
      <c r="F1" s="7" t="s">
        <v>2</v>
      </c>
      <c r="G1" s="7" t="s">
        <v>3</v>
      </c>
      <c r="H1" s="12" t="s">
        <v>179</v>
      </c>
      <c r="I1" s="21" t="s">
        <v>180</v>
      </c>
      <c r="J1" s="22" t="s">
        <v>32</v>
      </c>
      <c r="K1" s="22" t="s">
        <v>33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6</v>
      </c>
      <c r="T1" t="s">
        <v>7</v>
      </c>
      <c r="U1" t="s">
        <v>8</v>
      </c>
      <c r="V1" t="s">
        <v>9</v>
      </c>
      <c r="W1" t="s">
        <v>10</v>
      </c>
      <c r="X1" t="s">
        <v>11</v>
      </c>
      <c r="Y1" t="s">
        <v>12</v>
      </c>
      <c r="Z1" t="s">
        <v>13</v>
      </c>
      <c r="AA1" t="s">
        <v>14</v>
      </c>
      <c r="AB1" t="s">
        <v>15</v>
      </c>
      <c r="AC1" t="s">
        <v>16</v>
      </c>
      <c r="AD1" t="s">
        <v>17</v>
      </c>
      <c r="AE1" t="s">
        <v>18</v>
      </c>
      <c r="AF1" t="s">
        <v>19</v>
      </c>
      <c r="AG1" t="s">
        <v>20</v>
      </c>
      <c r="AH1" t="s">
        <v>21</v>
      </c>
      <c r="AI1" t="s">
        <v>22</v>
      </c>
      <c r="AJ1" t="s">
        <v>23</v>
      </c>
    </row>
    <row r="2" spans="1:36" x14ac:dyDescent="0.15">
      <c r="A2" s="2">
        <v>33.894547600000003</v>
      </c>
      <c r="B2" s="2">
        <v>130.879501</v>
      </c>
      <c r="D2" s="9" t="s">
        <v>34</v>
      </c>
      <c r="E2" s="11">
        <v>6163959.5521085616</v>
      </c>
      <c r="F2" s="11">
        <v>1.4863970415589491</v>
      </c>
      <c r="G2" s="11">
        <v>41.055479483631395</v>
      </c>
      <c r="H2" s="17">
        <f t="shared" ref="H2:H33" si="0">AJ2</f>
        <v>-49.159716033656053</v>
      </c>
      <c r="I2" s="13">
        <f t="shared" ref="I2:I33" si="1">AI2</f>
        <v>325.67511570275008</v>
      </c>
      <c r="J2" s="11">
        <v>5.4131505310698653</v>
      </c>
      <c r="K2" s="11">
        <f t="shared" ref="K2:K33" si="2">437.385*$A$6/($A$6-J2)</f>
        <v>437.39289770900945</v>
      </c>
      <c r="M2">
        <v>2015</v>
      </c>
      <c r="N2">
        <v>11</v>
      </c>
      <c r="O2">
        <v>30</v>
      </c>
      <c r="P2">
        <v>0</v>
      </c>
      <c r="Q2">
        <v>0</v>
      </c>
      <c r="R2">
        <v>0</v>
      </c>
      <c r="S2">
        <f t="shared" ref="S2:S33" si="3">_xlfn.FLOOR.MATH(365.25*(M2+4716))+_xlfn.FLOOR.MATH(30.6001*(N2+1))+2-_xlfn.FLOOR.MATH(M2/100)+_xlfn.FLOOR.MATH(_xlfn.FLOOR.MATH(M2/100)/4)+O2-1524.5+(P2+Q2/60+R2/3600)/24</f>
        <v>2457356.5</v>
      </c>
      <c r="T2">
        <f t="shared" ref="T2:T33" si="4">S2-2451543.5</f>
        <v>5813</v>
      </c>
      <c r="U2">
        <f t="shared" ref="U2:U33" si="5">282.9404+(4.70935*(10^(-5))*T2)</f>
        <v>283.21415451550001</v>
      </c>
      <c r="V2">
        <f t="shared" ref="V2:V33" si="6">MOD(356.047+0.9856002585*T2,360)</f>
        <v>325.34130266049942</v>
      </c>
      <c r="W2">
        <f t="shared" ref="W2:W33" si="7">U2+V2</f>
        <v>608.55545717599944</v>
      </c>
      <c r="X2">
        <f t="shared" ref="X2:X33" si="8">S2-2451545</f>
        <v>5811.5</v>
      </c>
      <c r="Y2">
        <f t="shared" ref="Y2:Y33" si="9">P2+Q2/60+R2/3600</f>
        <v>0</v>
      </c>
      <c r="Z2">
        <f t="shared" ref="Z2:Z33" si="10">MOD(W2+180,360)/15</f>
        <v>4.5703638117332961</v>
      </c>
      <c r="AA2">
        <f t="shared" ref="AA2:AA33" si="11">Z2+Y2+$B$2/15</f>
        <v>13.295663878399964</v>
      </c>
      <c r="AB2">
        <f t="shared" ref="AB2:AB33" si="12">AA2*15-G2</f>
        <v>158.37947869236805</v>
      </c>
      <c r="AC2">
        <f t="shared" ref="AC2:AC33" si="13">COS(AB2*3.14/180)*COS(F2*3.14/180)</f>
        <v>-0.92881500157005015</v>
      </c>
      <c r="AD2">
        <f t="shared" ref="AD2:AD33" si="14">SIN(AB2*3.14/180)*COS(F2*3.14/180)</f>
        <v>0.36963564663243687</v>
      </c>
      <c r="AE2">
        <f t="shared" ref="AE2:AE33" si="15">SIN(F2*3.14/180)</f>
        <v>2.59264651861413E-2</v>
      </c>
      <c r="AF2">
        <f t="shared" ref="AF2:AF33" si="16">AC2*COS((90-$A$2)*3.14/180)-AE2*SIN((90-$A$2)*3.14/180)</f>
        <v>-0.53986480781934976</v>
      </c>
      <c r="AG2">
        <f t="shared" ref="AG2:AG33" si="17">AD2</f>
        <v>0.36963564663243687</v>
      </c>
      <c r="AH2">
        <f t="shared" ref="AH2:AH33" si="18">AC2*SIN((90-$A$2)*3.14/180)+AE2*COS((90-$A$2)*3.14/180)</f>
        <v>-0.75625093587829495</v>
      </c>
      <c r="AI2">
        <f t="shared" ref="AI2:AI33" si="19">(ATAN2(AF2,AG2)*(180/3.14))+180</f>
        <v>325.67511570275008</v>
      </c>
      <c r="AJ2">
        <f t="shared" ref="AJ2:AJ33" si="20">ASIN(AH2)*180/3.14</f>
        <v>-49.159716033656053</v>
      </c>
    </row>
    <row r="3" spans="1:36" x14ac:dyDescent="0.15">
      <c r="D3" s="9" t="s">
        <v>35</v>
      </c>
      <c r="E3" s="9">
        <v>6156417.1826456776</v>
      </c>
      <c r="F3" s="9">
        <v>1.4300952837395196</v>
      </c>
      <c r="G3" s="9">
        <v>40.888727300558664</v>
      </c>
      <c r="H3" s="18">
        <f t="shared" si="0"/>
        <v>-54.150325937316644</v>
      </c>
      <c r="I3" s="14">
        <f t="shared" si="1"/>
        <v>348.95049259594657</v>
      </c>
      <c r="J3" s="9">
        <v>5.4132127871582378</v>
      </c>
      <c r="K3" s="9">
        <f t="shared" si="2"/>
        <v>437.39289779984188</v>
      </c>
      <c r="M3">
        <v>2015</v>
      </c>
      <c r="N3">
        <v>11</v>
      </c>
      <c r="O3">
        <v>30</v>
      </c>
      <c r="P3">
        <v>1</v>
      </c>
      <c r="Q3">
        <v>0</v>
      </c>
      <c r="R3">
        <v>0</v>
      </c>
      <c r="S3">
        <f t="shared" si="3"/>
        <v>2457356.5416666665</v>
      </c>
      <c r="T3">
        <f t="shared" si="4"/>
        <v>5813.0416666665114</v>
      </c>
      <c r="U3">
        <f t="shared" si="5"/>
        <v>283.21415647772915</v>
      </c>
      <c r="V3">
        <f t="shared" si="6"/>
        <v>325.38236933778535</v>
      </c>
      <c r="W3">
        <f t="shared" si="7"/>
        <v>608.5965258155145</v>
      </c>
      <c r="X3">
        <f t="shared" si="8"/>
        <v>5811.5416666665114</v>
      </c>
      <c r="Y3">
        <f t="shared" si="9"/>
        <v>1</v>
      </c>
      <c r="Z3">
        <f t="shared" si="10"/>
        <v>4.5731017210343001</v>
      </c>
      <c r="AA3">
        <f t="shared" si="11"/>
        <v>14.298401787700968</v>
      </c>
      <c r="AB3">
        <f t="shared" si="12"/>
        <v>173.58729951495584</v>
      </c>
      <c r="AC3">
        <f t="shared" si="13"/>
        <v>-0.99326130386448475</v>
      </c>
      <c r="AD3">
        <f t="shared" si="14"/>
        <v>0.11318015583373929</v>
      </c>
      <c r="AE3">
        <f t="shared" si="15"/>
        <v>2.4944630100973017E-2</v>
      </c>
      <c r="AF3">
        <f t="shared" si="16"/>
        <v>-0.57501616348724371</v>
      </c>
      <c r="AG3">
        <f t="shared" si="17"/>
        <v>0.11318015583373929</v>
      </c>
      <c r="AH3">
        <f t="shared" si="18"/>
        <v>-0.81027567164136316</v>
      </c>
      <c r="AI3">
        <f t="shared" si="19"/>
        <v>348.95049259594657</v>
      </c>
      <c r="AJ3">
        <f t="shared" si="20"/>
        <v>-54.150325937316644</v>
      </c>
    </row>
    <row r="4" spans="1:36" x14ac:dyDescent="0.15">
      <c r="D4" s="9" t="s">
        <v>36</v>
      </c>
      <c r="E4" s="9">
        <v>6148874.8131827936</v>
      </c>
      <c r="F4" s="9">
        <v>1.3737935259200897</v>
      </c>
      <c r="G4" s="9">
        <v>40.72197511748594</v>
      </c>
      <c r="H4" s="18">
        <f t="shared" si="0"/>
        <v>-53.795573664424396</v>
      </c>
      <c r="I4" s="14">
        <f t="shared" si="1"/>
        <v>14.738827136702326</v>
      </c>
      <c r="J4" s="9">
        <v>5.4132750432466104</v>
      </c>
      <c r="K4" s="9">
        <f t="shared" si="2"/>
        <v>437.39289789067419</v>
      </c>
      <c r="M4">
        <v>2015</v>
      </c>
      <c r="N4">
        <v>11</v>
      </c>
      <c r="O4">
        <v>30</v>
      </c>
      <c r="P4">
        <v>2</v>
      </c>
      <c r="Q4">
        <v>0</v>
      </c>
      <c r="R4">
        <v>0</v>
      </c>
      <c r="S4">
        <f t="shared" si="3"/>
        <v>2457356.5833333335</v>
      </c>
      <c r="T4">
        <f t="shared" si="4"/>
        <v>5813.0833333334886</v>
      </c>
      <c r="U4">
        <f t="shared" si="5"/>
        <v>283.21415843995834</v>
      </c>
      <c r="V4">
        <f t="shared" si="6"/>
        <v>325.42343601552784</v>
      </c>
      <c r="W4">
        <f t="shared" si="7"/>
        <v>608.63759445548612</v>
      </c>
      <c r="X4">
        <f t="shared" si="8"/>
        <v>5811.5833333334886</v>
      </c>
      <c r="Y4">
        <f t="shared" si="9"/>
        <v>2</v>
      </c>
      <c r="Z4">
        <f t="shared" si="10"/>
        <v>4.5758396303657412</v>
      </c>
      <c r="AA4">
        <f t="shared" si="11"/>
        <v>15.301139697032408</v>
      </c>
      <c r="AB4">
        <f t="shared" si="12"/>
        <v>188.79512033800017</v>
      </c>
      <c r="AC4">
        <f t="shared" si="13"/>
        <v>-0.98821160140637732</v>
      </c>
      <c r="AD4">
        <f t="shared" si="14"/>
        <v>-0.15120719709745356</v>
      </c>
      <c r="AE4">
        <f t="shared" si="15"/>
        <v>2.3962770953610511E-2</v>
      </c>
      <c r="AF4">
        <f t="shared" si="16"/>
        <v>-0.57138329970031732</v>
      </c>
      <c r="AG4">
        <f t="shared" si="17"/>
        <v>-0.15120719709745356</v>
      </c>
      <c r="AH4">
        <f t="shared" si="18"/>
        <v>-0.80663344114257329</v>
      </c>
      <c r="AI4">
        <f t="shared" si="19"/>
        <v>14.738827136702326</v>
      </c>
      <c r="AJ4">
        <f t="shared" si="20"/>
        <v>-53.795573664424396</v>
      </c>
    </row>
    <row r="5" spans="1:36" x14ac:dyDescent="0.15">
      <c r="A5" t="s">
        <v>30</v>
      </c>
      <c r="D5" s="9" t="s">
        <v>37</v>
      </c>
      <c r="E5" s="9">
        <v>6141332.4437199095</v>
      </c>
      <c r="F5" s="9">
        <v>1.3174917681006604</v>
      </c>
      <c r="G5" s="9">
        <v>40.555222934413209</v>
      </c>
      <c r="H5" s="18">
        <f t="shared" si="0"/>
        <v>-48.236375484436586</v>
      </c>
      <c r="I5" s="14">
        <f t="shared" si="1"/>
        <v>37.358587103694617</v>
      </c>
      <c r="J5" s="9">
        <v>5.4133372993349838</v>
      </c>
      <c r="K5" s="9">
        <f t="shared" si="2"/>
        <v>437.39289798150656</v>
      </c>
      <c r="M5">
        <v>2015</v>
      </c>
      <c r="N5">
        <v>11</v>
      </c>
      <c r="O5">
        <v>30</v>
      </c>
      <c r="P5">
        <v>3</v>
      </c>
      <c r="Q5">
        <v>0</v>
      </c>
      <c r="R5">
        <v>0</v>
      </c>
      <c r="S5">
        <f t="shared" si="3"/>
        <v>2457356.625</v>
      </c>
      <c r="T5">
        <f t="shared" si="4"/>
        <v>5813.125</v>
      </c>
      <c r="U5">
        <f t="shared" si="5"/>
        <v>283.21416040218753</v>
      </c>
      <c r="V5">
        <f t="shared" si="6"/>
        <v>325.46450269281195</v>
      </c>
      <c r="W5">
        <f t="shared" si="7"/>
        <v>608.67866309499948</v>
      </c>
      <c r="X5">
        <f t="shared" si="8"/>
        <v>5811.625</v>
      </c>
      <c r="Y5">
        <f t="shared" si="9"/>
        <v>3</v>
      </c>
      <c r="Z5">
        <f t="shared" si="10"/>
        <v>4.5785775396666315</v>
      </c>
      <c r="AA5">
        <f t="shared" si="11"/>
        <v>16.303877606333298</v>
      </c>
      <c r="AB5">
        <f t="shared" si="12"/>
        <v>204.00294116058626</v>
      </c>
      <c r="AC5">
        <f t="shared" si="13"/>
        <v>-0.91401589549138629</v>
      </c>
      <c r="AD5">
        <f t="shared" si="14"/>
        <v>-0.40502693928187428</v>
      </c>
      <c r="AE5">
        <f t="shared" si="15"/>
        <v>2.2980888691178904E-2</v>
      </c>
      <c r="AF5">
        <f t="shared" si="16"/>
        <v>-0.52916154530859805</v>
      </c>
      <c r="AG5">
        <f t="shared" si="17"/>
        <v>-0.40502693928187428</v>
      </c>
      <c r="AH5">
        <f t="shared" si="18"/>
        <v>-0.74561467087402034</v>
      </c>
      <c r="AI5">
        <f t="shared" si="19"/>
        <v>37.358587103694617</v>
      </c>
      <c r="AJ5">
        <f t="shared" si="20"/>
        <v>-48.236375484436586</v>
      </c>
    </row>
    <row r="6" spans="1:36" x14ac:dyDescent="0.15">
      <c r="A6">
        <v>299792.45799999998</v>
      </c>
      <c r="D6" s="9" t="s">
        <v>38</v>
      </c>
      <c r="E6" s="9">
        <v>6133790.0742570255</v>
      </c>
      <c r="F6" s="9">
        <v>1.2611900102812308</v>
      </c>
      <c r="G6" s="9">
        <v>40.388470751340485</v>
      </c>
      <c r="H6" s="18">
        <f t="shared" si="0"/>
        <v>-39.182565147275689</v>
      </c>
      <c r="I6" s="14">
        <f t="shared" si="1"/>
        <v>54.345925304126311</v>
      </c>
      <c r="J6" s="9">
        <v>5.4133995554233563</v>
      </c>
      <c r="K6" s="9">
        <f t="shared" si="2"/>
        <v>437.39289807233899</v>
      </c>
      <c r="M6">
        <v>2015</v>
      </c>
      <c r="N6">
        <v>11</v>
      </c>
      <c r="O6">
        <v>30</v>
      </c>
      <c r="P6">
        <v>4</v>
      </c>
      <c r="Q6">
        <v>0</v>
      </c>
      <c r="R6">
        <v>0</v>
      </c>
      <c r="S6">
        <f t="shared" si="3"/>
        <v>2457356.6666666665</v>
      </c>
      <c r="T6">
        <f t="shared" si="4"/>
        <v>5813.1666666665114</v>
      </c>
      <c r="U6">
        <f t="shared" si="5"/>
        <v>283.21416236441667</v>
      </c>
      <c r="V6">
        <f t="shared" si="6"/>
        <v>325.50556937009787</v>
      </c>
      <c r="W6">
        <f t="shared" si="7"/>
        <v>608.71973173451454</v>
      </c>
      <c r="X6">
        <f t="shared" si="8"/>
        <v>5811.6666666665114</v>
      </c>
      <c r="Y6">
        <f t="shared" si="9"/>
        <v>4</v>
      </c>
      <c r="Z6">
        <f t="shared" si="10"/>
        <v>4.5813154489676355</v>
      </c>
      <c r="AA6">
        <f t="shared" si="11"/>
        <v>17.306615515634306</v>
      </c>
      <c r="AB6">
        <f t="shared" si="12"/>
        <v>219.21076198317411</v>
      </c>
      <c r="AC6">
        <f t="shared" si="13"/>
        <v>-0.77586265401121046</v>
      </c>
      <c r="AD6">
        <f t="shared" si="14"/>
        <v>-0.63051818911286983</v>
      </c>
      <c r="AE6">
        <f t="shared" si="15"/>
        <v>2.1998984260825579E-2</v>
      </c>
      <c r="AF6">
        <f t="shared" si="16"/>
        <v>-0.45124647149039887</v>
      </c>
      <c r="AG6">
        <f t="shared" si="17"/>
        <v>-0.63051818911286983</v>
      </c>
      <c r="AH6">
        <f t="shared" si="18"/>
        <v>-0.63152469085958307</v>
      </c>
      <c r="AI6">
        <f t="shared" si="19"/>
        <v>54.345925304126311</v>
      </c>
      <c r="AJ6">
        <f t="shared" si="20"/>
        <v>-39.182565147275689</v>
      </c>
    </row>
    <row r="7" spans="1:36" x14ac:dyDescent="0.15">
      <c r="A7" t="s">
        <v>31</v>
      </c>
      <c r="D7" s="9" t="s">
        <v>39</v>
      </c>
      <c r="E7" s="9">
        <v>6126247.7047941415</v>
      </c>
      <c r="F7" s="9">
        <v>1.204888252461801</v>
      </c>
      <c r="G7" s="9">
        <v>40.221718568267754</v>
      </c>
      <c r="H7" s="18">
        <f t="shared" si="0"/>
        <v>-28.203368814330627</v>
      </c>
      <c r="I7" s="14">
        <f t="shared" si="1"/>
        <v>67.038495977292826</v>
      </c>
      <c r="J7" s="9">
        <v>5.4134618115117288</v>
      </c>
      <c r="K7" s="9">
        <f t="shared" si="2"/>
        <v>437.39289816317131</v>
      </c>
      <c r="M7">
        <v>2015</v>
      </c>
      <c r="N7">
        <v>11</v>
      </c>
      <c r="O7">
        <v>30</v>
      </c>
      <c r="P7">
        <v>5</v>
      </c>
      <c r="Q7">
        <v>0</v>
      </c>
      <c r="R7">
        <v>0</v>
      </c>
      <c r="S7">
        <f t="shared" si="3"/>
        <v>2457356.7083333335</v>
      </c>
      <c r="T7">
        <f t="shared" si="4"/>
        <v>5813.2083333334886</v>
      </c>
      <c r="U7">
        <f t="shared" si="5"/>
        <v>283.21416432664586</v>
      </c>
      <c r="V7">
        <f t="shared" si="6"/>
        <v>325.54663604784037</v>
      </c>
      <c r="W7">
        <f t="shared" si="7"/>
        <v>608.76080037448628</v>
      </c>
      <c r="X7">
        <f t="shared" si="8"/>
        <v>5811.7083333334886</v>
      </c>
      <c r="Y7">
        <f t="shared" si="9"/>
        <v>5</v>
      </c>
      <c r="Z7">
        <f t="shared" si="10"/>
        <v>4.5840533582990854</v>
      </c>
      <c r="AA7">
        <f t="shared" si="11"/>
        <v>18.309353424965753</v>
      </c>
      <c r="AB7">
        <f t="shared" si="12"/>
        <v>234.41858280621852</v>
      </c>
      <c r="AC7">
        <f t="shared" si="13"/>
        <v>-0.58341596496624981</v>
      </c>
      <c r="AD7">
        <f t="shared" si="14"/>
        <v>-0.8119015304024837</v>
      </c>
      <c r="AE7">
        <f t="shared" si="15"/>
        <v>2.1017058609719332E-2</v>
      </c>
      <c r="AF7">
        <f t="shared" si="16"/>
        <v>-0.34303139506781472</v>
      </c>
      <c r="AG7">
        <f t="shared" si="17"/>
        <v>-0.8119015304024837</v>
      </c>
      <c r="AH7">
        <f t="shared" si="18"/>
        <v>-0.47238264884300485</v>
      </c>
      <c r="AI7">
        <f t="shared" si="19"/>
        <v>67.038495977292826</v>
      </c>
      <c r="AJ7">
        <f t="shared" si="20"/>
        <v>-28.203368814330627</v>
      </c>
    </row>
    <row r="8" spans="1:36" x14ac:dyDescent="0.15">
      <c r="D8" s="9" t="s">
        <v>40</v>
      </c>
      <c r="E8" s="9">
        <v>6118705.3353312574</v>
      </c>
      <c r="F8" s="9">
        <v>1.1485864946423714</v>
      </c>
      <c r="G8" s="9">
        <v>40.054966385195023</v>
      </c>
      <c r="H8" s="18">
        <f t="shared" si="0"/>
        <v>-16.230270609860405</v>
      </c>
      <c r="I8" s="14">
        <f t="shared" si="1"/>
        <v>77.190572825550319</v>
      </c>
      <c r="J8" s="9">
        <v>5.4135240676001013</v>
      </c>
      <c r="K8" s="9">
        <f t="shared" si="2"/>
        <v>437.39289825400374</v>
      </c>
      <c r="M8">
        <v>2015</v>
      </c>
      <c r="N8">
        <v>11</v>
      </c>
      <c r="O8">
        <v>30</v>
      </c>
      <c r="P8">
        <v>6</v>
      </c>
      <c r="Q8">
        <v>0</v>
      </c>
      <c r="R8">
        <v>0</v>
      </c>
      <c r="S8">
        <f t="shared" si="3"/>
        <v>2457356.75</v>
      </c>
      <c r="T8">
        <f t="shared" si="4"/>
        <v>5813.25</v>
      </c>
      <c r="U8">
        <f t="shared" si="5"/>
        <v>283.21416628887499</v>
      </c>
      <c r="V8">
        <f t="shared" si="6"/>
        <v>325.58770272512447</v>
      </c>
      <c r="W8">
        <f t="shared" si="7"/>
        <v>608.80186901399952</v>
      </c>
      <c r="X8">
        <f t="shared" si="8"/>
        <v>5811.75</v>
      </c>
      <c r="Y8">
        <f t="shared" si="9"/>
        <v>6</v>
      </c>
      <c r="Z8">
        <f t="shared" si="10"/>
        <v>4.5867912675999678</v>
      </c>
      <c r="AA8">
        <f t="shared" si="11"/>
        <v>19.312091334266633</v>
      </c>
      <c r="AB8">
        <f t="shared" si="12"/>
        <v>249.62640362880444</v>
      </c>
      <c r="AC8">
        <f t="shared" si="13"/>
        <v>-0.35013947812962942</v>
      </c>
      <c r="AD8">
        <f t="shared" si="14"/>
        <v>-0.93648328341450293</v>
      </c>
      <c r="AE8">
        <f t="shared" si="15"/>
        <v>2.0035112685049435E-2</v>
      </c>
      <c r="AF8">
        <f t="shared" si="16"/>
        <v>-0.21203008514343277</v>
      </c>
      <c r="AG8">
        <f t="shared" si="17"/>
        <v>-0.93648328341450293</v>
      </c>
      <c r="AH8">
        <f t="shared" si="18"/>
        <v>-0.2793605249122727</v>
      </c>
      <c r="AI8">
        <f t="shared" si="19"/>
        <v>77.190572825550319</v>
      </c>
      <c r="AJ8">
        <f t="shared" si="20"/>
        <v>-16.230270609860405</v>
      </c>
    </row>
    <row r="9" spans="1:36" x14ac:dyDescent="0.15">
      <c r="D9" s="9" t="s">
        <v>41</v>
      </c>
      <c r="E9" s="9">
        <v>6111162.9658683734</v>
      </c>
      <c r="F9" s="9">
        <v>1.0922847368229418</v>
      </c>
      <c r="G9" s="9">
        <v>39.888214202122299</v>
      </c>
      <c r="H9" s="18">
        <f t="shared" si="0"/>
        <v>-3.7862774245058102</v>
      </c>
      <c r="I9" s="14">
        <f t="shared" si="1"/>
        <v>86.082080300261168</v>
      </c>
      <c r="J9" s="9">
        <v>5.4135863236884738</v>
      </c>
      <c r="K9" s="9">
        <f t="shared" si="2"/>
        <v>437.39289834483611</v>
      </c>
      <c r="M9">
        <v>2015</v>
      </c>
      <c r="N9">
        <v>11</v>
      </c>
      <c r="O9">
        <v>30</v>
      </c>
      <c r="P9">
        <v>7</v>
      </c>
      <c r="Q9">
        <v>0</v>
      </c>
      <c r="R9">
        <v>0</v>
      </c>
      <c r="S9">
        <f t="shared" si="3"/>
        <v>2457356.7916666665</v>
      </c>
      <c r="T9">
        <f t="shared" si="4"/>
        <v>5813.2916666665114</v>
      </c>
      <c r="U9">
        <f t="shared" si="5"/>
        <v>283.21416825110418</v>
      </c>
      <c r="V9">
        <f t="shared" si="6"/>
        <v>325.6287694024104</v>
      </c>
      <c r="W9">
        <f t="shared" si="7"/>
        <v>608.84293765351458</v>
      </c>
      <c r="X9">
        <f t="shared" si="8"/>
        <v>5811.7916666665114</v>
      </c>
      <c r="Y9">
        <f t="shared" si="9"/>
        <v>7</v>
      </c>
      <c r="Z9">
        <f t="shared" si="10"/>
        <v>4.5895291769009718</v>
      </c>
      <c r="AA9">
        <f t="shared" si="11"/>
        <v>20.314829243567637</v>
      </c>
      <c r="AB9">
        <f t="shared" si="12"/>
        <v>264.83422445139223</v>
      </c>
      <c r="AC9">
        <f t="shared" si="13"/>
        <v>-9.235443148766824E-2</v>
      </c>
      <c r="AD9">
        <f t="shared" si="14"/>
        <v>-0.99554388981975417</v>
      </c>
      <c r="AE9">
        <f t="shared" si="15"/>
        <v>1.9053147434024694E-2</v>
      </c>
      <c r="AF9">
        <f t="shared" si="16"/>
        <v>-6.7351068269734748E-2</v>
      </c>
      <c r="AG9">
        <f t="shared" si="17"/>
        <v>-0.99554388981975417</v>
      </c>
      <c r="AH9">
        <f t="shared" si="18"/>
        <v>-6.600149275189629E-2</v>
      </c>
      <c r="AI9">
        <f t="shared" si="19"/>
        <v>86.082080300261168</v>
      </c>
      <c r="AJ9">
        <f t="shared" si="20"/>
        <v>-3.7862774245058102</v>
      </c>
    </row>
    <row r="10" spans="1:36" x14ac:dyDescent="0.15">
      <c r="D10" s="9" t="s">
        <v>42</v>
      </c>
      <c r="E10" s="9">
        <v>6103620.5964054894</v>
      </c>
      <c r="F10" s="9">
        <v>1.0359829790035122</v>
      </c>
      <c r="G10" s="9">
        <v>39.721462019049568</v>
      </c>
      <c r="H10" s="18">
        <f t="shared" si="0"/>
        <v>8.7894888980989787</v>
      </c>
      <c r="I10" s="14">
        <f t="shared" si="1"/>
        <v>94.654549413325682</v>
      </c>
      <c r="J10" s="9">
        <v>5.4136485797768463</v>
      </c>
      <c r="K10" s="9">
        <f t="shared" si="2"/>
        <v>437.39289843566854</v>
      </c>
      <c r="M10">
        <v>2015</v>
      </c>
      <c r="N10">
        <v>11</v>
      </c>
      <c r="O10">
        <v>30</v>
      </c>
      <c r="P10">
        <v>8</v>
      </c>
      <c r="Q10">
        <v>0</v>
      </c>
      <c r="R10">
        <v>0</v>
      </c>
      <c r="S10">
        <f t="shared" si="3"/>
        <v>2457356.8333333335</v>
      </c>
      <c r="T10">
        <f t="shared" si="4"/>
        <v>5813.3333333334886</v>
      </c>
      <c r="U10">
        <f t="shared" si="5"/>
        <v>283.21417021333338</v>
      </c>
      <c r="V10">
        <f t="shared" si="6"/>
        <v>325.66983608015289</v>
      </c>
      <c r="W10">
        <f t="shared" si="7"/>
        <v>608.88400629348621</v>
      </c>
      <c r="X10">
        <f t="shared" si="8"/>
        <v>5811.8333333334886</v>
      </c>
      <c r="Y10">
        <f t="shared" si="9"/>
        <v>8</v>
      </c>
      <c r="Z10">
        <f t="shared" si="10"/>
        <v>4.5922670862324138</v>
      </c>
      <c r="AA10">
        <f t="shared" si="11"/>
        <v>21.31756715289908</v>
      </c>
      <c r="AB10">
        <f t="shared" si="12"/>
        <v>280.04204527443665</v>
      </c>
      <c r="AC10">
        <f t="shared" si="13"/>
        <v>0.17190232943464331</v>
      </c>
      <c r="AD10">
        <f t="shared" si="14"/>
        <v>-0.98494823324564473</v>
      </c>
      <c r="AE10">
        <f t="shared" si="15"/>
        <v>1.8071163803872574E-2</v>
      </c>
      <c r="AF10">
        <f t="shared" si="16"/>
        <v>8.0939685975670375E-2</v>
      </c>
      <c r="AG10">
        <f t="shared" si="17"/>
        <v>-0.98494823324564473</v>
      </c>
      <c r="AH10">
        <f t="shared" si="18"/>
        <v>0.15272768269191705</v>
      </c>
      <c r="AI10">
        <f t="shared" si="19"/>
        <v>94.654549413325682</v>
      </c>
      <c r="AJ10">
        <f t="shared" si="20"/>
        <v>8.7894888980989787</v>
      </c>
    </row>
    <row r="11" spans="1:36" x14ac:dyDescent="0.15">
      <c r="D11" s="9" t="s">
        <v>43</v>
      </c>
      <c r="E11" s="9">
        <v>6096078.2269426053</v>
      </c>
      <c r="F11" s="9">
        <v>0.97968122118408263</v>
      </c>
      <c r="G11" s="9">
        <v>39.554709835976837</v>
      </c>
      <c r="H11" s="18">
        <f t="shared" si="0"/>
        <v>21.202104257378881</v>
      </c>
      <c r="I11" s="14">
        <f t="shared" si="1"/>
        <v>103.76892685107173</v>
      </c>
      <c r="J11" s="9">
        <v>5.4137108358652188</v>
      </c>
      <c r="K11" s="9">
        <f t="shared" si="2"/>
        <v>437.39289852650086</v>
      </c>
      <c r="M11">
        <v>2015</v>
      </c>
      <c r="N11">
        <v>11</v>
      </c>
      <c r="O11">
        <v>30</v>
      </c>
      <c r="P11">
        <v>9</v>
      </c>
      <c r="Q11">
        <v>0</v>
      </c>
      <c r="R11">
        <v>0</v>
      </c>
      <c r="S11">
        <f t="shared" si="3"/>
        <v>2457356.875</v>
      </c>
      <c r="T11">
        <f t="shared" si="4"/>
        <v>5813.375</v>
      </c>
      <c r="U11">
        <f t="shared" si="5"/>
        <v>283.21417217556251</v>
      </c>
      <c r="V11">
        <f t="shared" si="6"/>
        <v>325.710902757437</v>
      </c>
      <c r="W11">
        <f t="shared" si="7"/>
        <v>608.92507493299945</v>
      </c>
      <c r="X11">
        <f t="shared" si="8"/>
        <v>5811.875</v>
      </c>
      <c r="Y11">
        <f t="shared" si="9"/>
        <v>9</v>
      </c>
      <c r="Z11">
        <f t="shared" si="10"/>
        <v>4.595004995533297</v>
      </c>
      <c r="AA11">
        <f t="shared" si="11"/>
        <v>22.320305062199964</v>
      </c>
      <c r="AB11">
        <f t="shared" si="12"/>
        <v>295.24986609702262</v>
      </c>
      <c r="AC11">
        <f t="shared" si="13"/>
        <v>0.42414043182497224</v>
      </c>
      <c r="AD11">
        <f t="shared" si="14"/>
        <v>-0.90543517416108221</v>
      </c>
      <c r="AE11">
        <f t="shared" si="15"/>
        <v>1.7089162741838259E-2</v>
      </c>
      <c r="AF11">
        <f t="shared" si="16"/>
        <v>0.22252310436052</v>
      </c>
      <c r="AG11">
        <f t="shared" si="17"/>
        <v>-0.90543517416108221</v>
      </c>
      <c r="AH11">
        <f t="shared" si="18"/>
        <v>0.36148390478366815</v>
      </c>
      <c r="AI11">
        <f t="shared" si="19"/>
        <v>103.76892685107173</v>
      </c>
      <c r="AJ11">
        <f t="shared" si="20"/>
        <v>21.202104257378881</v>
      </c>
    </row>
    <row r="12" spans="1:36" x14ac:dyDescent="0.15">
      <c r="D12" s="9" t="s">
        <v>44</v>
      </c>
      <c r="E12" s="9">
        <v>6088535.8574797213</v>
      </c>
      <c r="F12" s="9">
        <v>0.92337946336465304</v>
      </c>
      <c r="G12" s="9">
        <v>39.387957652904113</v>
      </c>
      <c r="H12" s="18">
        <f t="shared" si="0"/>
        <v>33.083908856263243</v>
      </c>
      <c r="I12" s="14">
        <f t="shared" si="1"/>
        <v>114.46850339276978</v>
      </c>
      <c r="J12" s="9">
        <v>5.4137730919535914</v>
      </c>
      <c r="K12" s="9">
        <f t="shared" si="2"/>
        <v>437.39289861733329</v>
      </c>
      <c r="M12">
        <v>2015</v>
      </c>
      <c r="N12">
        <v>11</v>
      </c>
      <c r="O12">
        <v>30</v>
      </c>
      <c r="P12">
        <v>10</v>
      </c>
      <c r="Q12">
        <v>0</v>
      </c>
      <c r="R12">
        <v>0</v>
      </c>
      <c r="S12">
        <f t="shared" si="3"/>
        <v>2457356.9166666665</v>
      </c>
      <c r="T12">
        <f t="shared" si="4"/>
        <v>5813.4166666665114</v>
      </c>
      <c r="U12">
        <f t="shared" si="5"/>
        <v>283.21417413779164</v>
      </c>
      <c r="V12">
        <f t="shared" si="6"/>
        <v>325.7519694347211</v>
      </c>
      <c r="W12">
        <f t="shared" si="7"/>
        <v>608.96614357251269</v>
      </c>
      <c r="X12">
        <f t="shared" si="8"/>
        <v>5811.9166666665114</v>
      </c>
      <c r="Y12">
        <f t="shared" si="9"/>
        <v>10</v>
      </c>
      <c r="Z12">
        <f t="shared" si="10"/>
        <v>4.5977429048341794</v>
      </c>
      <c r="AA12">
        <f t="shared" si="11"/>
        <v>23.323042971500847</v>
      </c>
      <c r="AB12">
        <f t="shared" si="12"/>
        <v>310.45768691960859</v>
      </c>
      <c r="AC12">
        <f t="shared" si="13"/>
        <v>0.64670984000620502</v>
      </c>
      <c r="AD12">
        <f t="shared" si="14"/>
        <v>-0.76256602514982907</v>
      </c>
      <c r="AE12">
        <f t="shared" si="15"/>
        <v>1.6107145195183751E-2</v>
      </c>
      <c r="AF12">
        <f t="shared" si="16"/>
        <v>0.34754908741881119</v>
      </c>
      <c r="AG12">
        <f t="shared" si="17"/>
        <v>-0.76256602514982907</v>
      </c>
      <c r="AH12">
        <f t="shared" si="18"/>
        <v>0.54562137890806806</v>
      </c>
      <c r="AI12">
        <f t="shared" si="19"/>
        <v>114.46850339276978</v>
      </c>
      <c r="AJ12">
        <f t="shared" si="20"/>
        <v>33.083908856263243</v>
      </c>
    </row>
    <row r="13" spans="1:36" x14ac:dyDescent="0.15">
      <c r="D13" s="9" t="s">
        <v>45</v>
      </c>
      <c r="E13" s="9">
        <v>6081686.7727659708</v>
      </c>
      <c r="F13" s="9">
        <v>0.86532170715680778</v>
      </c>
      <c r="G13" s="9">
        <v>39.216881045602349</v>
      </c>
      <c r="H13" s="18">
        <f t="shared" si="0"/>
        <v>43.829522372215273</v>
      </c>
      <c r="I13" s="14">
        <f t="shared" si="1"/>
        <v>128.28370595754186</v>
      </c>
      <c r="J13" s="9">
        <v>5.4138476017539503</v>
      </c>
      <c r="K13" s="9">
        <f t="shared" si="2"/>
        <v>437.39289872604394</v>
      </c>
      <c r="M13">
        <v>2015</v>
      </c>
      <c r="N13">
        <v>11</v>
      </c>
      <c r="O13">
        <v>30</v>
      </c>
      <c r="P13">
        <v>11</v>
      </c>
      <c r="Q13">
        <v>0</v>
      </c>
      <c r="R13">
        <v>0</v>
      </c>
      <c r="S13">
        <f t="shared" si="3"/>
        <v>2457356.9583333335</v>
      </c>
      <c r="T13">
        <f t="shared" si="4"/>
        <v>5813.4583333334886</v>
      </c>
      <c r="U13">
        <f t="shared" si="5"/>
        <v>283.21417610002084</v>
      </c>
      <c r="V13">
        <f t="shared" si="6"/>
        <v>325.79303611246542</v>
      </c>
      <c r="W13">
        <f t="shared" si="7"/>
        <v>609.00721221248625</v>
      </c>
      <c r="X13">
        <f t="shared" si="8"/>
        <v>5811.9583333334886</v>
      </c>
      <c r="Y13">
        <f t="shared" si="9"/>
        <v>11</v>
      </c>
      <c r="Z13">
        <f t="shared" si="10"/>
        <v>4.6004808141657501</v>
      </c>
      <c r="AA13">
        <f t="shared" si="11"/>
        <v>24.325780880832419</v>
      </c>
      <c r="AB13">
        <f t="shared" si="12"/>
        <v>325.66983216688391</v>
      </c>
      <c r="AC13">
        <f t="shared" si="13"/>
        <v>0.82407906265742259</v>
      </c>
      <c r="AD13">
        <f t="shared" si="14"/>
        <v>-0.56627365740146784</v>
      </c>
      <c r="AE13">
        <f t="shared" si="15"/>
        <v>1.5094483191838509E-2</v>
      </c>
      <c r="AF13">
        <f t="shared" si="16"/>
        <v>0.44737526445259596</v>
      </c>
      <c r="AG13">
        <f t="shared" si="17"/>
        <v>-0.56627365740146784</v>
      </c>
      <c r="AH13">
        <f t="shared" si="18"/>
        <v>0.69223516068539515</v>
      </c>
      <c r="AI13">
        <f t="shared" si="19"/>
        <v>128.28370595754186</v>
      </c>
      <c r="AJ13">
        <f t="shared" si="20"/>
        <v>43.829522372215273</v>
      </c>
    </row>
    <row r="14" spans="1:36" x14ac:dyDescent="0.15">
      <c r="D14" s="9" t="s">
        <v>46</v>
      </c>
      <c r="E14" s="9">
        <v>6075530.9728013538</v>
      </c>
      <c r="F14" s="9">
        <v>0.80550795256054719</v>
      </c>
      <c r="G14" s="9">
        <v>39.041480014071553</v>
      </c>
      <c r="H14" s="18">
        <f t="shared" si="0"/>
        <v>52.304075827254316</v>
      </c>
      <c r="I14" s="14">
        <f t="shared" si="1"/>
        <v>147.31451003841522</v>
      </c>
      <c r="J14" s="9">
        <v>5.4139343652662939</v>
      </c>
      <c r="K14" s="9">
        <f t="shared" si="2"/>
        <v>437.39289885263292</v>
      </c>
      <c r="M14">
        <v>2015</v>
      </c>
      <c r="N14">
        <v>11</v>
      </c>
      <c r="O14">
        <v>30</v>
      </c>
      <c r="P14">
        <v>12</v>
      </c>
      <c r="Q14">
        <v>0</v>
      </c>
      <c r="R14">
        <v>0</v>
      </c>
      <c r="S14">
        <f t="shared" si="3"/>
        <v>2457357</v>
      </c>
      <c r="T14">
        <f t="shared" si="4"/>
        <v>5813.5</v>
      </c>
      <c r="U14">
        <f t="shared" si="5"/>
        <v>283.21417806225003</v>
      </c>
      <c r="V14">
        <f t="shared" si="6"/>
        <v>325.83410278974952</v>
      </c>
      <c r="W14">
        <f t="shared" si="7"/>
        <v>609.04828085199961</v>
      </c>
      <c r="X14">
        <f t="shared" si="8"/>
        <v>5812</v>
      </c>
      <c r="Y14">
        <f t="shared" si="9"/>
        <v>12</v>
      </c>
      <c r="Z14">
        <f t="shared" si="10"/>
        <v>4.6032187234666404</v>
      </c>
      <c r="AA14">
        <f t="shared" si="11"/>
        <v>25.328518790133309</v>
      </c>
      <c r="AB14">
        <f t="shared" si="12"/>
        <v>340.88630183792804</v>
      </c>
      <c r="AC14">
        <f t="shared" si="13"/>
        <v>0.94378554391273584</v>
      </c>
      <c r="AD14">
        <f t="shared" si="14"/>
        <v>-0.33025961234363371</v>
      </c>
      <c r="AE14">
        <f t="shared" si="15"/>
        <v>1.4051176319948235E-2</v>
      </c>
      <c r="AF14">
        <f t="shared" si="16"/>
        <v>0.51504655608994043</v>
      </c>
      <c r="AG14">
        <f t="shared" si="17"/>
        <v>-0.33025961234363371</v>
      </c>
      <c r="AH14">
        <f t="shared" si="18"/>
        <v>0.79098396539659688</v>
      </c>
      <c r="AI14">
        <f t="shared" si="19"/>
        <v>147.31451003841522</v>
      </c>
      <c r="AJ14">
        <f t="shared" si="20"/>
        <v>52.304075827254316</v>
      </c>
    </row>
    <row r="15" spans="1:36" x14ac:dyDescent="0.15">
      <c r="D15" s="9" t="s">
        <v>47</v>
      </c>
      <c r="E15" s="9">
        <v>6069375.1728367368</v>
      </c>
      <c r="F15" s="9">
        <v>0.7456941979642866</v>
      </c>
      <c r="G15" s="9">
        <v>38.866078982540756</v>
      </c>
      <c r="H15" s="18">
        <f t="shared" si="0"/>
        <v>56.631758041554463</v>
      </c>
      <c r="I15" s="14">
        <f t="shared" si="1"/>
        <v>172.57414637480801</v>
      </c>
      <c r="J15" s="9">
        <v>5.4140211287786384</v>
      </c>
      <c r="K15" s="9">
        <f t="shared" si="2"/>
        <v>437.39289897922197</v>
      </c>
      <c r="M15">
        <v>2015</v>
      </c>
      <c r="N15">
        <v>11</v>
      </c>
      <c r="O15">
        <v>30</v>
      </c>
      <c r="P15">
        <v>13</v>
      </c>
      <c r="Q15">
        <v>0</v>
      </c>
      <c r="R15">
        <v>0</v>
      </c>
      <c r="S15">
        <f t="shared" si="3"/>
        <v>2457357.0416666665</v>
      </c>
      <c r="T15">
        <f t="shared" si="4"/>
        <v>5813.5416666665114</v>
      </c>
      <c r="U15">
        <f t="shared" si="5"/>
        <v>283.21418002447916</v>
      </c>
      <c r="V15">
        <f t="shared" si="6"/>
        <v>325.87516946703363</v>
      </c>
      <c r="W15">
        <f t="shared" si="7"/>
        <v>609.08934949151285</v>
      </c>
      <c r="X15">
        <f t="shared" si="8"/>
        <v>5812.0416666665114</v>
      </c>
      <c r="Y15">
        <f t="shared" si="9"/>
        <v>13</v>
      </c>
      <c r="Z15">
        <f t="shared" si="10"/>
        <v>4.6059566327675237</v>
      </c>
      <c r="AA15">
        <f t="shared" si="11"/>
        <v>26.331256699434192</v>
      </c>
      <c r="AB15">
        <f t="shared" si="12"/>
        <v>356.10277150897207</v>
      </c>
      <c r="AC15">
        <f t="shared" si="13"/>
        <v>0.99738407199460588</v>
      </c>
      <c r="AD15">
        <f t="shared" si="14"/>
        <v>-7.1104209874412502E-2</v>
      </c>
      <c r="AE15">
        <f t="shared" si="15"/>
        <v>1.3007854150255131E-2</v>
      </c>
      <c r="AF15">
        <f t="shared" si="16"/>
        <v>0.54582445837932392</v>
      </c>
      <c r="AG15">
        <f t="shared" si="17"/>
        <v>-7.1104209874412502E-2</v>
      </c>
      <c r="AH15">
        <f t="shared" si="18"/>
        <v>0.83487714783257372</v>
      </c>
      <c r="AI15">
        <f t="shared" si="19"/>
        <v>172.57414637480801</v>
      </c>
      <c r="AJ15">
        <f t="shared" si="20"/>
        <v>56.631758041554463</v>
      </c>
    </row>
    <row r="16" spans="1:36" x14ac:dyDescent="0.15">
      <c r="D16" s="9" t="s">
        <v>48</v>
      </c>
      <c r="E16" s="9">
        <v>6063219.3728721198</v>
      </c>
      <c r="F16" s="9">
        <v>0.685880443368026</v>
      </c>
      <c r="G16" s="9">
        <v>38.69067795100996</v>
      </c>
      <c r="H16" s="18">
        <f t="shared" si="0"/>
        <v>55.19269634295032</v>
      </c>
      <c r="I16" s="14">
        <f t="shared" si="1"/>
        <v>199.76156587368479</v>
      </c>
      <c r="J16" s="9">
        <v>5.4141078922909829</v>
      </c>
      <c r="K16" s="9">
        <f t="shared" si="2"/>
        <v>437.39289910581101</v>
      </c>
      <c r="M16">
        <v>2015</v>
      </c>
      <c r="N16">
        <v>11</v>
      </c>
      <c r="O16">
        <v>30</v>
      </c>
      <c r="P16">
        <v>14</v>
      </c>
      <c r="Q16">
        <v>0</v>
      </c>
      <c r="R16">
        <v>0</v>
      </c>
      <c r="S16">
        <f t="shared" si="3"/>
        <v>2457357.0833333335</v>
      </c>
      <c r="T16">
        <f t="shared" si="4"/>
        <v>5813.5833333334886</v>
      </c>
      <c r="U16">
        <f t="shared" si="5"/>
        <v>283.21418198670835</v>
      </c>
      <c r="V16">
        <f t="shared" si="6"/>
        <v>325.91623614477794</v>
      </c>
      <c r="W16">
        <f t="shared" si="7"/>
        <v>609.13041813148629</v>
      </c>
      <c r="X16">
        <f t="shared" si="8"/>
        <v>5812.0833333334886</v>
      </c>
      <c r="Y16">
        <f t="shared" si="9"/>
        <v>14</v>
      </c>
      <c r="Z16">
        <f t="shared" si="10"/>
        <v>4.6086945420990864</v>
      </c>
      <c r="AA16">
        <f t="shared" si="11"/>
        <v>27.333994608765757</v>
      </c>
      <c r="AB16">
        <f t="shared" si="12"/>
        <v>371.31924118047641</v>
      </c>
      <c r="AC16">
        <f t="shared" si="13"/>
        <v>0.98111813127617353</v>
      </c>
      <c r="AD16">
        <f t="shared" si="14"/>
        <v>0.19303901883949867</v>
      </c>
      <c r="AE16">
        <f t="shared" si="15"/>
        <v>1.1964517818645362E-2</v>
      </c>
      <c r="AF16">
        <f t="shared" si="16"/>
        <v>0.53761254120976509</v>
      </c>
      <c r="AG16">
        <f t="shared" si="17"/>
        <v>0.19303901883949867</v>
      </c>
      <c r="AH16">
        <f t="shared" si="18"/>
        <v>0.82079759547616993</v>
      </c>
      <c r="AI16">
        <f t="shared" si="19"/>
        <v>199.76156587368479</v>
      </c>
      <c r="AJ16">
        <f t="shared" si="20"/>
        <v>55.19269634295032</v>
      </c>
    </row>
    <row r="17" spans="4:36" x14ac:dyDescent="0.15">
      <c r="D17" s="9" t="s">
        <v>49</v>
      </c>
      <c r="E17" s="9">
        <v>6057063.5729075028</v>
      </c>
      <c r="F17" s="9">
        <v>0.62606668877176541</v>
      </c>
      <c r="G17" s="9">
        <v>38.51527691947917</v>
      </c>
      <c r="H17" s="18">
        <f t="shared" si="0"/>
        <v>48.588103407320339</v>
      </c>
      <c r="I17" s="14">
        <f t="shared" si="1"/>
        <v>222.11960602163066</v>
      </c>
      <c r="J17" s="9">
        <v>5.4141946558033265</v>
      </c>
      <c r="K17" s="9">
        <f t="shared" si="2"/>
        <v>437.39289923239994</v>
      </c>
      <c r="M17">
        <v>2015</v>
      </c>
      <c r="N17">
        <v>11</v>
      </c>
      <c r="O17">
        <v>30</v>
      </c>
      <c r="P17">
        <v>15</v>
      </c>
      <c r="Q17">
        <v>0</v>
      </c>
      <c r="R17">
        <v>0</v>
      </c>
      <c r="S17">
        <f t="shared" si="3"/>
        <v>2457357.125</v>
      </c>
      <c r="T17">
        <f t="shared" si="4"/>
        <v>5813.625</v>
      </c>
      <c r="U17">
        <f t="shared" si="5"/>
        <v>283.21418394893749</v>
      </c>
      <c r="V17">
        <f t="shared" si="6"/>
        <v>325.95730282206205</v>
      </c>
      <c r="W17">
        <f t="shared" si="7"/>
        <v>609.17148677099954</v>
      </c>
      <c r="X17">
        <f t="shared" si="8"/>
        <v>5812.125</v>
      </c>
      <c r="Y17">
        <f t="shared" si="9"/>
        <v>15</v>
      </c>
      <c r="Z17">
        <f t="shared" si="10"/>
        <v>4.6114324513999687</v>
      </c>
      <c r="AA17">
        <f t="shared" si="11"/>
        <v>28.33673251806664</v>
      </c>
      <c r="AB17">
        <f t="shared" si="12"/>
        <v>386.53571085152043</v>
      </c>
      <c r="AC17">
        <f t="shared" si="13"/>
        <v>0.89612535100327584</v>
      </c>
      <c r="AD17">
        <f t="shared" si="14"/>
        <v>0.44366663540174134</v>
      </c>
      <c r="AE17">
        <f t="shared" si="15"/>
        <v>1.0921168461020517E-2</v>
      </c>
      <c r="AF17">
        <f t="shared" si="16"/>
        <v>0.49104568962634454</v>
      </c>
      <c r="AG17">
        <f t="shared" si="17"/>
        <v>0.44366663540174134</v>
      </c>
      <c r="AH17">
        <f t="shared" si="18"/>
        <v>0.74968930053101734</v>
      </c>
      <c r="AI17">
        <f t="shared" si="19"/>
        <v>222.11960602163066</v>
      </c>
      <c r="AJ17">
        <f t="shared" si="20"/>
        <v>48.588103407320339</v>
      </c>
    </row>
    <row r="18" spans="4:36" x14ac:dyDescent="0.15">
      <c r="D18" s="9" t="s">
        <v>50</v>
      </c>
      <c r="E18" s="9">
        <v>6050907.7729428858</v>
      </c>
      <c r="F18" s="9">
        <v>0.56625293417550482</v>
      </c>
      <c r="G18" s="9">
        <v>38.339875887948374</v>
      </c>
      <c r="H18" s="18">
        <f t="shared" si="0"/>
        <v>38.811407030116627</v>
      </c>
      <c r="I18" s="14">
        <f t="shared" si="1"/>
        <v>238.3401008492304</v>
      </c>
      <c r="J18" s="9">
        <v>5.414281419315671</v>
      </c>
      <c r="K18" s="9">
        <f t="shared" si="2"/>
        <v>437.39289935898898</v>
      </c>
      <c r="M18">
        <v>2015</v>
      </c>
      <c r="N18">
        <v>11</v>
      </c>
      <c r="O18">
        <v>30</v>
      </c>
      <c r="P18">
        <v>16</v>
      </c>
      <c r="Q18">
        <v>0</v>
      </c>
      <c r="R18">
        <v>0</v>
      </c>
      <c r="S18">
        <f t="shared" si="3"/>
        <v>2457357.1666666665</v>
      </c>
      <c r="T18">
        <f t="shared" si="4"/>
        <v>5813.6666666665114</v>
      </c>
      <c r="U18">
        <f t="shared" si="5"/>
        <v>283.21418591116668</v>
      </c>
      <c r="V18">
        <f t="shared" si="6"/>
        <v>325.99836949934615</v>
      </c>
      <c r="W18">
        <f t="shared" si="7"/>
        <v>609.21255541051278</v>
      </c>
      <c r="X18">
        <f t="shared" si="8"/>
        <v>5812.1666666665114</v>
      </c>
      <c r="Y18">
        <f t="shared" si="9"/>
        <v>16</v>
      </c>
      <c r="Z18">
        <f t="shared" si="10"/>
        <v>4.614170360700852</v>
      </c>
      <c r="AA18">
        <f t="shared" si="11"/>
        <v>29.339470427367523</v>
      </c>
      <c r="AB18">
        <f t="shared" si="12"/>
        <v>401.75218052256446</v>
      </c>
      <c r="AC18">
        <f t="shared" si="13"/>
        <v>0.7483579355646538</v>
      </c>
      <c r="AD18">
        <f t="shared" si="14"/>
        <v>0.66322155363201718</v>
      </c>
      <c r="AE18">
        <f t="shared" si="15"/>
        <v>9.8778072132963621E-3</v>
      </c>
      <c r="AF18">
        <f t="shared" si="16"/>
        <v>0.40944569770521383</v>
      </c>
      <c r="AG18">
        <f t="shared" si="17"/>
        <v>0.66322155363201718</v>
      </c>
      <c r="AH18">
        <f t="shared" si="18"/>
        <v>0.62649133388150258</v>
      </c>
      <c r="AI18">
        <f t="shared" si="19"/>
        <v>238.3401008492304</v>
      </c>
      <c r="AJ18">
        <f t="shared" si="20"/>
        <v>38.811407030116627</v>
      </c>
    </row>
    <row r="19" spans="4:36" x14ac:dyDescent="0.15">
      <c r="D19" s="9" t="s">
        <v>51</v>
      </c>
      <c r="E19" s="9">
        <v>6044751.9729782688</v>
      </c>
      <c r="F19" s="9">
        <v>0.50643917957924423</v>
      </c>
      <c r="G19" s="9">
        <v>38.164474856417577</v>
      </c>
      <c r="H19" s="19">
        <f t="shared" si="0"/>
        <v>27.387566372889509</v>
      </c>
      <c r="I19" s="15">
        <f t="shared" si="1"/>
        <v>250.38782479267013</v>
      </c>
      <c r="J19" s="9">
        <v>5.4143681828280146</v>
      </c>
      <c r="K19" s="9">
        <f t="shared" si="2"/>
        <v>437.39289948557797</v>
      </c>
      <c r="L19" s="3"/>
      <c r="M19" s="4">
        <v>2015</v>
      </c>
      <c r="N19" s="4">
        <v>11</v>
      </c>
      <c r="O19" s="4">
        <v>30</v>
      </c>
      <c r="P19" s="4">
        <v>17</v>
      </c>
      <c r="Q19" s="4">
        <v>0</v>
      </c>
      <c r="R19" s="4">
        <v>0</v>
      </c>
      <c r="S19">
        <f t="shared" si="3"/>
        <v>2457357.2083333335</v>
      </c>
      <c r="T19">
        <f t="shared" si="4"/>
        <v>5813.7083333334886</v>
      </c>
      <c r="U19">
        <f t="shared" si="5"/>
        <v>283.21418787339587</v>
      </c>
      <c r="V19">
        <f t="shared" si="6"/>
        <v>326.03943617709047</v>
      </c>
      <c r="W19">
        <f t="shared" si="7"/>
        <v>609.25362405048634</v>
      </c>
      <c r="X19">
        <f t="shared" si="8"/>
        <v>5812.2083333334886</v>
      </c>
      <c r="Y19">
        <f t="shared" si="9"/>
        <v>17</v>
      </c>
      <c r="Z19">
        <f t="shared" si="10"/>
        <v>4.6169082700324227</v>
      </c>
      <c r="AA19">
        <f t="shared" si="11"/>
        <v>30.342208336699088</v>
      </c>
      <c r="AB19">
        <f t="shared" si="12"/>
        <v>416.96865019406874</v>
      </c>
      <c r="AC19">
        <f t="shared" si="13"/>
        <v>0.54816579495753714</v>
      </c>
      <c r="AD19">
        <f t="shared" si="14"/>
        <v>0.83632303208333725</v>
      </c>
      <c r="AE19">
        <f t="shared" si="15"/>
        <v>8.8344352114016183E-3</v>
      </c>
      <c r="AF19">
        <f t="shared" si="16"/>
        <v>0.29858862278869286</v>
      </c>
      <c r="AG19">
        <f t="shared" si="17"/>
        <v>0.83632303208333725</v>
      </c>
      <c r="AH19">
        <f t="shared" si="18"/>
        <v>0.45979193158219384</v>
      </c>
      <c r="AI19">
        <f t="shared" si="19"/>
        <v>250.38782479267013</v>
      </c>
      <c r="AJ19">
        <f t="shared" si="20"/>
        <v>27.387566372889509</v>
      </c>
    </row>
    <row r="20" spans="4:36" x14ac:dyDescent="0.15">
      <c r="D20" s="9" t="s">
        <v>52</v>
      </c>
      <c r="E20" s="9">
        <v>6038596.1730136517</v>
      </c>
      <c r="F20" s="9">
        <v>0.44662542498298363</v>
      </c>
      <c r="G20" s="9">
        <v>37.989073824886781</v>
      </c>
      <c r="H20" s="18">
        <f t="shared" si="0"/>
        <v>15.150556485285069</v>
      </c>
      <c r="I20" s="14">
        <f t="shared" si="1"/>
        <v>260.12007522525153</v>
      </c>
      <c r="J20" s="9">
        <v>5.4144549463403591</v>
      </c>
      <c r="K20" s="9">
        <f t="shared" si="2"/>
        <v>437.39289961216701</v>
      </c>
      <c r="M20">
        <v>2015</v>
      </c>
      <c r="N20">
        <v>11</v>
      </c>
      <c r="O20">
        <v>30</v>
      </c>
      <c r="P20">
        <v>18</v>
      </c>
      <c r="Q20">
        <v>0</v>
      </c>
      <c r="R20">
        <v>0</v>
      </c>
      <c r="S20">
        <f t="shared" si="3"/>
        <v>2457357.25</v>
      </c>
      <c r="T20">
        <f t="shared" si="4"/>
        <v>5813.75</v>
      </c>
      <c r="U20">
        <f t="shared" si="5"/>
        <v>283.21418983562501</v>
      </c>
      <c r="V20">
        <f t="shared" si="6"/>
        <v>326.08050285437457</v>
      </c>
      <c r="W20">
        <f t="shared" si="7"/>
        <v>609.29469268999958</v>
      </c>
      <c r="X20">
        <f t="shared" si="8"/>
        <v>5812.25</v>
      </c>
      <c r="Y20">
        <f t="shared" si="9"/>
        <v>18</v>
      </c>
      <c r="Z20">
        <f t="shared" si="10"/>
        <v>4.619646179333305</v>
      </c>
      <c r="AA20">
        <f t="shared" si="11"/>
        <v>31.344946245999971</v>
      </c>
      <c r="AB20">
        <f t="shared" si="12"/>
        <v>432.18511986511282</v>
      </c>
      <c r="AC20">
        <f t="shared" si="13"/>
        <v>0.30957157320912637</v>
      </c>
      <c r="AD20">
        <f t="shared" si="14"/>
        <v>0.95084422517295875</v>
      </c>
      <c r="AE20">
        <f t="shared" si="15"/>
        <v>7.791053591276703E-3</v>
      </c>
      <c r="AF20">
        <f t="shared" si="16"/>
        <v>0.1663001947116767</v>
      </c>
      <c r="AG20">
        <f t="shared" si="17"/>
        <v>0.95084422517295875</v>
      </c>
      <c r="AH20">
        <f t="shared" si="18"/>
        <v>0.26122692184017726</v>
      </c>
      <c r="AI20">
        <f t="shared" si="19"/>
        <v>260.12007522525153</v>
      </c>
      <c r="AJ20">
        <f t="shared" si="20"/>
        <v>15.150556485285069</v>
      </c>
    </row>
    <row r="21" spans="4:36" x14ac:dyDescent="0.15">
      <c r="D21" s="9" t="s">
        <v>53</v>
      </c>
      <c r="E21" s="9">
        <v>6032440.3730490347</v>
      </c>
      <c r="F21" s="9">
        <v>0.38681167038672304</v>
      </c>
      <c r="G21" s="9">
        <v>37.813672793355984</v>
      </c>
      <c r="H21" s="18">
        <f t="shared" si="0"/>
        <v>2.561245032985473</v>
      </c>
      <c r="I21" s="14">
        <f t="shared" si="1"/>
        <v>268.7884430554783</v>
      </c>
      <c r="J21" s="9">
        <v>5.4145417098527027</v>
      </c>
      <c r="K21" s="9">
        <f t="shared" si="2"/>
        <v>437.39289973875606</v>
      </c>
      <c r="M21">
        <v>2015</v>
      </c>
      <c r="N21">
        <v>11</v>
      </c>
      <c r="O21">
        <v>30</v>
      </c>
      <c r="P21">
        <v>19</v>
      </c>
      <c r="Q21">
        <v>0</v>
      </c>
      <c r="R21">
        <v>0</v>
      </c>
      <c r="S21">
        <f t="shared" si="3"/>
        <v>2457357.2916666665</v>
      </c>
      <c r="T21">
        <f t="shared" si="4"/>
        <v>5813.7916666665114</v>
      </c>
      <c r="U21">
        <f t="shared" si="5"/>
        <v>283.2141917978542</v>
      </c>
      <c r="V21">
        <f t="shared" si="6"/>
        <v>326.12156953165868</v>
      </c>
      <c r="W21">
        <f t="shared" si="7"/>
        <v>609.33576132951293</v>
      </c>
      <c r="X21">
        <f t="shared" si="8"/>
        <v>5812.2916666665114</v>
      </c>
      <c r="Y21">
        <f t="shared" si="9"/>
        <v>19</v>
      </c>
      <c r="Z21">
        <f t="shared" si="10"/>
        <v>4.6223840886341954</v>
      </c>
      <c r="AA21">
        <f t="shared" si="11"/>
        <v>32.347684155300861</v>
      </c>
      <c r="AB21">
        <f t="shared" si="12"/>
        <v>447.40158953615696</v>
      </c>
      <c r="AC21">
        <f t="shared" si="13"/>
        <v>4.9288359246663839E-2</v>
      </c>
      <c r="AD21">
        <f t="shared" si="14"/>
        <v>0.99876179676648258</v>
      </c>
      <c r="AE21">
        <f t="shared" si="15"/>
        <v>6.7476634888725111E-3</v>
      </c>
      <c r="AF21">
        <f t="shared" si="16"/>
        <v>2.1907621733416188E-2</v>
      </c>
      <c r="AG21">
        <f t="shared" si="17"/>
        <v>0.99876179676648258</v>
      </c>
      <c r="AH21">
        <f t="shared" si="18"/>
        <v>4.4664632874040357E-2</v>
      </c>
      <c r="AI21">
        <f t="shared" si="19"/>
        <v>268.7884430554783</v>
      </c>
      <c r="AJ21">
        <f t="shared" si="20"/>
        <v>2.561245032985473</v>
      </c>
    </row>
    <row r="22" spans="4:36" x14ac:dyDescent="0.15">
      <c r="D22" s="9" t="s">
        <v>54</v>
      </c>
      <c r="E22" s="9">
        <v>6026284.5730844177</v>
      </c>
      <c r="F22" s="9">
        <v>0.32699791579046256</v>
      </c>
      <c r="G22" s="9">
        <v>37.638271761825187</v>
      </c>
      <c r="H22" s="18">
        <f t="shared" si="0"/>
        <v>-10.070123905336164</v>
      </c>
      <c r="I22" s="14">
        <f t="shared" si="1"/>
        <v>277.30854270356178</v>
      </c>
      <c r="J22" s="9">
        <v>5.4146284733650472</v>
      </c>
      <c r="K22" s="9">
        <f t="shared" si="2"/>
        <v>437.39289986534499</v>
      </c>
      <c r="M22">
        <v>2015</v>
      </c>
      <c r="N22">
        <v>11</v>
      </c>
      <c r="O22">
        <v>30</v>
      </c>
      <c r="P22">
        <v>20</v>
      </c>
      <c r="Q22">
        <v>0</v>
      </c>
      <c r="R22">
        <v>0</v>
      </c>
      <c r="S22">
        <f t="shared" si="3"/>
        <v>2457357.3333333335</v>
      </c>
      <c r="T22">
        <f t="shared" si="4"/>
        <v>5813.8333333334886</v>
      </c>
      <c r="U22">
        <f t="shared" si="5"/>
        <v>283.21419376008333</v>
      </c>
      <c r="V22">
        <f t="shared" si="6"/>
        <v>326.16263620940299</v>
      </c>
      <c r="W22">
        <f t="shared" si="7"/>
        <v>609.37682996948638</v>
      </c>
      <c r="X22">
        <f t="shared" si="8"/>
        <v>5812.3333333334886</v>
      </c>
      <c r="Y22">
        <f t="shared" si="9"/>
        <v>20</v>
      </c>
      <c r="Z22">
        <f t="shared" si="10"/>
        <v>4.625121997965759</v>
      </c>
      <c r="AA22">
        <f t="shared" si="11"/>
        <v>33.350422064632426</v>
      </c>
      <c r="AB22">
        <f t="shared" si="12"/>
        <v>462.61805920766119</v>
      </c>
      <c r="AC22">
        <f t="shared" si="13"/>
        <v>-0.21445110591289596</v>
      </c>
      <c r="AD22">
        <f t="shared" si="14"/>
        <v>0.97671806808396822</v>
      </c>
      <c r="AE22">
        <f t="shared" si="15"/>
        <v>5.704266040149176E-3</v>
      </c>
      <c r="AF22">
        <f t="shared" si="16"/>
        <v>-0.12441380330975273</v>
      </c>
      <c r="AG22">
        <f t="shared" si="17"/>
        <v>0.97671806808396822</v>
      </c>
      <c r="AH22">
        <f t="shared" si="18"/>
        <v>-0.17476561739748206</v>
      </c>
      <c r="AI22">
        <f t="shared" si="19"/>
        <v>277.30854270356178</v>
      </c>
      <c r="AJ22">
        <f t="shared" si="20"/>
        <v>-10.070123905336164</v>
      </c>
    </row>
    <row r="23" spans="4:36" x14ac:dyDescent="0.15">
      <c r="D23" s="9" t="s">
        <v>55</v>
      </c>
      <c r="E23" s="9">
        <v>6020128.7731198007</v>
      </c>
      <c r="F23" s="9">
        <v>0.26718416119420185</v>
      </c>
      <c r="G23" s="9">
        <v>37.462870730294391</v>
      </c>
      <c r="H23" s="18">
        <f t="shared" si="0"/>
        <v>-22.452476614326027</v>
      </c>
      <c r="I23" s="14">
        <f t="shared" si="1"/>
        <v>286.54405412615836</v>
      </c>
      <c r="J23" s="9">
        <v>5.4147152368773916</v>
      </c>
      <c r="K23" s="9">
        <f t="shared" si="2"/>
        <v>437.39289999193403</v>
      </c>
      <c r="M23">
        <v>2015</v>
      </c>
      <c r="N23">
        <v>11</v>
      </c>
      <c r="O23">
        <v>30</v>
      </c>
      <c r="P23">
        <v>21</v>
      </c>
      <c r="Q23">
        <v>0</v>
      </c>
      <c r="R23">
        <v>0</v>
      </c>
      <c r="S23">
        <f t="shared" si="3"/>
        <v>2457357.375</v>
      </c>
      <c r="T23">
        <f t="shared" si="4"/>
        <v>5813.875</v>
      </c>
      <c r="U23">
        <f t="shared" si="5"/>
        <v>283.21419572231252</v>
      </c>
      <c r="V23">
        <f t="shared" si="6"/>
        <v>326.2037028866871</v>
      </c>
      <c r="W23">
        <f t="shared" si="7"/>
        <v>609.41789860899962</v>
      </c>
      <c r="X23">
        <f t="shared" si="8"/>
        <v>5812.375</v>
      </c>
      <c r="Y23">
        <f t="shared" si="9"/>
        <v>21</v>
      </c>
      <c r="Z23">
        <f t="shared" si="10"/>
        <v>4.6278599072666413</v>
      </c>
      <c r="AA23">
        <f t="shared" si="11"/>
        <v>34.353159973933309</v>
      </c>
      <c r="AB23">
        <f t="shared" si="12"/>
        <v>477.83452887870521</v>
      </c>
      <c r="AC23">
        <f t="shared" si="13"/>
        <v>-0.46317170377981637</v>
      </c>
      <c r="AD23">
        <f t="shared" si="14"/>
        <v>0.88625631122128923</v>
      </c>
      <c r="AE23">
        <f t="shared" si="15"/>
        <v>4.6608623810748149E-3</v>
      </c>
      <c r="AF23">
        <f t="shared" si="16"/>
        <v>-0.26235352201782813</v>
      </c>
      <c r="AG23">
        <f t="shared" si="17"/>
        <v>0.88625631122128923</v>
      </c>
      <c r="AH23">
        <f t="shared" si="18"/>
        <v>-0.38173338903647697</v>
      </c>
      <c r="AI23">
        <f t="shared" si="19"/>
        <v>286.54405412615836</v>
      </c>
      <c r="AJ23">
        <f t="shared" si="20"/>
        <v>-22.452476614326027</v>
      </c>
    </row>
    <row r="24" spans="4:36" x14ac:dyDescent="0.15">
      <c r="D24" s="9" t="s">
        <v>56</v>
      </c>
      <c r="E24" s="9">
        <v>6013972.9731551837</v>
      </c>
      <c r="F24" s="9">
        <v>0.20737040659794126</v>
      </c>
      <c r="G24" s="9">
        <v>37.287469698763594</v>
      </c>
      <c r="H24" s="18">
        <f t="shared" si="0"/>
        <v>-34.196398002552122</v>
      </c>
      <c r="I24" s="14">
        <f t="shared" si="1"/>
        <v>297.57443251670156</v>
      </c>
      <c r="J24" s="9">
        <v>5.4148020003897352</v>
      </c>
      <c r="K24" s="9">
        <f t="shared" si="2"/>
        <v>437.39290011852302</v>
      </c>
      <c r="M24">
        <v>2015</v>
      </c>
      <c r="N24">
        <v>11</v>
      </c>
      <c r="O24">
        <v>30</v>
      </c>
      <c r="P24">
        <v>22</v>
      </c>
      <c r="Q24">
        <v>0</v>
      </c>
      <c r="R24">
        <v>0</v>
      </c>
      <c r="S24">
        <f t="shared" si="3"/>
        <v>2457357.4166666665</v>
      </c>
      <c r="T24">
        <f t="shared" si="4"/>
        <v>5813.9166666665114</v>
      </c>
      <c r="U24">
        <f t="shared" si="5"/>
        <v>283.21419768454166</v>
      </c>
      <c r="V24">
        <f t="shared" si="6"/>
        <v>326.2447695639712</v>
      </c>
      <c r="W24">
        <f t="shared" si="7"/>
        <v>609.45896724851286</v>
      </c>
      <c r="X24">
        <f t="shared" si="8"/>
        <v>5812.4166666665114</v>
      </c>
      <c r="Y24">
        <f t="shared" si="9"/>
        <v>22</v>
      </c>
      <c r="Z24">
        <f t="shared" si="10"/>
        <v>4.6305978165675246</v>
      </c>
      <c r="AA24">
        <f t="shared" si="11"/>
        <v>35.355897883234192</v>
      </c>
      <c r="AB24">
        <f t="shared" si="12"/>
        <v>493.05099854974929</v>
      </c>
      <c r="AC24">
        <f t="shared" si="13"/>
        <v>-0.67945021136618866</v>
      </c>
      <c r="AD24">
        <f t="shared" si="14"/>
        <v>0.73371269874764256</v>
      </c>
      <c r="AE24">
        <f t="shared" si="15"/>
        <v>3.6174536476243258E-3</v>
      </c>
      <c r="AF24">
        <f t="shared" si="16"/>
        <v>-0.38218801585201134</v>
      </c>
      <c r="AG24">
        <f t="shared" si="17"/>
        <v>0.73371269874764256</v>
      </c>
      <c r="AH24">
        <f t="shared" si="18"/>
        <v>-0.56178109280711286</v>
      </c>
      <c r="AI24">
        <f t="shared" si="19"/>
        <v>297.57443251670156</v>
      </c>
      <c r="AJ24">
        <f t="shared" si="20"/>
        <v>-34.196398002552122</v>
      </c>
    </row>
    <row r="25" spans="4:36" x14ac:dyDescent="0.15">
      <c r="D25" s="9" t="s">
        <v>57</v>
      </c>
      <c r="E25" s="9">
        <v>6007817.1731905658</v>
      </c>
      <c r="F25" s="9">
        <v>0.14755665200168067</v>
      </c>
      <c r="G25" s="9">
        <v>37.112068667232805</v>
      </c>
      <c r="H25" s="18">
        <f t="shared" si="0"/>
        <v>-44.637419130487075</v>
      </c>
      <c r="I25" s="14">
        <f t="shared" si="1"/>
        <v>311.97435432426789</v>
      </c>
      <c r="J25" s="9">
        <v>5.4148887639020797</v>
      </c>
      <c r="K25" s="9">
        <f t="shared" si="2"/>
        <v>437.39290024511206</v>
      </c>
      <c r="M25">
        <v>2015</v>
      </c>
      <c r="N25">
        <v>11</v>
      </c>
      <c r="O25">
        <v>30</v>
      </c>
      <c r="P25">
        <v>23</v>
      </c>
      <c r="Q25">
        <v>0</v>
      </c>
      <c r="R25">
        <v>0</v>
      </c>
      <c r="S25">
        <f t="shared" si="3"/>
        <v>2457357.4583333335</v>
      </c>
      <c r="T25">
        <f t="shared" si="4"/>
        <v>5813.9583333334886</v>
      </c>
      <c r="U25">
        <f t="shared" si="5"/>
        <v>283.21419964677085</v>
      </c>
      <c r="V25">
        <f t="shared" si="6"/>
        <v>326.28583624171551</v>
      </c>
      <c r="W25">
        <f t="shared" si="7"/>
        <v>609.50003588848631</v>
      </c>
      <c r="X25">
        <f t="shared" si="8"/>
        <v>5812.4583333334886</v>
      </c>
      <c r="Y25">
        <f t="shared" si="9"/>
        <v>23</v>
      </c>
      <c r="Z25">
        <f t="shared" si="10"/>
        <v>4.6333357258990873</v>
      </c>
      <c r="AA25">
        <f t="shared" si="11"/>
        <v>36.358635792565757</v>
      </c>
      <c r="AB25">
        <f t="shared" si="12"/>
        <v>508.26746822125352</v>
      </c>
      <c r="AC25">
        <f t="shared" si="13"/>
        <v>-0.84813589664473643</v>
      </c>
      <c r="AD25">
        <f t="shared" si="14"/>
        <v>0.52977247487547341</v>
      </c>
      <c r="AE25">
        <f t="shared" si="15"/>
        <v>2.5740409757781173E-3</v>
      </c>
      <c r="AF25">
        <f t="shared" si="16"/>
        <v>-0.47546199375027254</v>
      </c>
      <c r="AG25">
        <f t="shared" si="17"/>
        <v>0.52977247487547341</v>
      </c>
      <c r="AH25">
        <f t="shared" si="18"/>
        <v>-0.70233682614777648</v>
      </c>
      <c r="AI25">
        <f t="shared" si="19"/>
        <v>311.97435432426789</v>
      </c>
      <c r="AJ25">
        <f t="shared" si="20"/>
        <v>-44.637419130487075</v>
      </c>
    </row>
    <row r="26" spans="4:36" x14ac:dyDescent="0.15">
      <c r="D26" s="9" t="s">
        <v>58</v>
      </c>
      <c r="E26" s="9">
        <v>6001661.3732259488</v>
      </c>
      <c r="F26" s="9">
        <v>8.7742897405420184E-2</v>
      </c>
      <c r="G26" s="9">
        <v>36.936667635702008</v>
      </c>
      <c r="H26" s="18">
        <f t="shared" si="0"/>
        <v>-52.620978258844453</v>
      </c>
      <c r="I26" s="14">
        <f t="shared" si="1"/>
        <v>332.02497464593432</v>
      </c>
      <c r="J26" s="9">
        <v>5.4149755274144233</v>
      </c>
      <c r="K26" s="9">
        <f t="shared" si="2"/>
        <v>437.3929003717011</v>
      </c>
      <c r="M26">
        <v>2015</v>
      </c>
      <c r="N26">
        <v>12</v>
      </c>
      <c r="O26">
        <v>1</v>
      </c>
      <c r="P26">
        <v>0</v>
      </c>
      <c r="Q26">
        <v>0</v>
      </c>
      <c r="R26">
        <v>0</v>
      </c>
      <c r="S26">
        <f t="shared" si="3"/>
        <v>2457357.5</v>
      </c>
      <c r="T26">
        <f t="shared" si="4"/>
        <v>5814</v>
      </c>
      <c r="U26">
        <f t="shared" si="5"/>
        <v>283.21420160899999</v>
      </c>
      <c r="V26">
        <f t="shared" si="6"/>
        <v>326.32690291899962</v>
      </c>
      <c r="W26">
        <f t="shared" si="7"/>
        <v>609.54110452799955</v>
      </c>
      <c r="X26">
        <f t="shared" si="8"/>
        <v>5812.5</v>
      </c>
      <c r="Y26">
        <f t="shared" si="9"/>
        <v>0</v>
      </c>
      <c r="Z26">
        <f t="shared" si="10"/>
        <v>4.6360736351999696</v>
      </c>
      <c r="AA26">
        <f t="shared" si="11"/>
        <v>13.361373701866636</v>
      </c>
      <c r="AB26">
        <f t="shared" si="12"/>
        <v>163.48393789229755</v>
      </c>
      <c r="AC26">
        <f t="shared" si="13"/>
        <v>-0.95832672961922716</v>
      </c>
      <c r="AD26">
        <f t="shared" si="14"/>
        <v>0.28567032832076006</v>
      </c>
      <c r="AE26">
        <f t="shared" si="15"/>
        <v>1.5306255015208935E-3</v>
      </c>
      <c r="AF26">
        <f t="shared" si="16"/>
        <v>-0.53609127228080167</v>
      </c>
      <c r="AG26">
        <f t="shared" si="17"/>
        <v>0.28567032832076006</v>
      </c>
      <c r="AH26">
        <f t="shared" si="18"/>
        <v>-0.794354210224545</v>
      </c>
      <c r="AI26">
        <f t="shared" si="19"/>
        <v>332.02497464593432</v>
      </c>
      <c r="AJ26">
        <f t="shared" si="20"/>
        <v>-52.620978258844453</v>
      </c>
    </row>
    <row r="27" spans="4:36" x14ac:dyDescent="0.15">
      <c r="D27" s="9" t="s">
        <v>59</v>
      </c>
      <c r="E27" s="9">
        <v>5995505.5732613318</v>
      </c>
      <c r="F27" s="9">
        <v>2.7929142809159591E-2</v>
      </c>
      <c r="G27" s="9">
        <v>36.761266604171212</v>
      </c>
      <c r="H27" s="18">
        <f t="shared" si="0"/>
        <v>-56.052461646688649</v>
      </c>
      <c r="I27" s="14">
        <f t="shared" si="1"/>
        <v>357.60189312327753</v>
      </c>
      <c r="J27" s="9">
        <v>5.4150622909267678</v>
      </c>
      <c r="K27" s="9">
        <f t="shared" si="2"/>
        <v>437.39290049829003</v>
      </c>
      <c r="M27">
        <v>2015</v>
      </c>
      <c r="N27">
        <v>12</v>
      </c>
      <c r="O27">
        <v>1</v>
      </c>
      <c r="P27">
        <v>1</v>
      </c>
      <c r="Q27">
        <v>0</v>
      </c>
      <c r="R27">
        <v>0</v>
      </c>
      <c r="S27">
        <f t="shared" si="3"/>
        <v>2457357.5416666665</v>
      </c>
      <c r="T27">
        <f t="shared" si="4"/>
        <v>5814.0416666665114</v>
      </c>
      <c r="U27">
        <f t="shared" si="5"/>
        <v>283.21420357122918</v>
      </c>
      <c r="V27">
        <f t="shared" si="6"/>
        <v>326.36796959628373</v>
      </c>
      <c r="W27">
        <f t="shared" si="7"/>
        <v>609.58217316751291</v>
      </c>
      <c r="X27">
        <f t="shared" si="8"/>
        <v>5812.5416666665114</v>
      </c>
      <c r="Y27">
        <f t="shared" si="9"/>
        <v>1</v>
      </c>
      <c r="Z27">
        <f t="shared" si="10"/>
        <v>4.63881154450086</v>
      </c>
      <c r="AA27">
        <f t="shared" si="11"/>
        <v>14.364111611167527</v>
      </c>
      <c r="AB27">
        <f t="shared" si="12"/>
        <v>178.70040756334168</v>
      </c>
      <c r="AC27">
        <f t="shared" si="13"/>
        <v>-0.99970554140061918</v>
      </c>
      <c r="AD27">
        <f t="shared" si="14"/>
        <v>2.4260938170402153E-2</v>
      </c>
      <c r="AE27">
        <f t="shared" si="15"/>
        <v>4.8720836084040138E-4</v>
      </c>
      <c r="AF27">
        <f t="shared" si="16"/>
        <v>-0.55831806619734181</v>
      </c>
      <c r="AG27">
        <f t="shared" si="17"/>
        <v>2.4260938170402153E-2</v>
      </c>
      <c r="AH27">
        <f t="shared" si="18"/>
        <v>-0.82927217717511337</v>
      </c>
      <c r="AI27">
        <f t="shared" si="19"/>
        <v>357.60189312327753</v>
      </c>
      <c r="AJ27">
        <f t="shared" si="20"/>
        <v>-56.052461646688649</v>
      </c>
    </row>
    <row r="28" spans="4:36" x14ac:dyDescent="0.15">
      <c r="D28" s="9" t="s">
        <v>60</v>
      </c>
      <c r="E28" s="9">
        <v>5989349.7732967148</v>
      </c>
      <c r="F28" s="9">
        <v>-3.1884611787101114E-2</v>
      </c>
      <c r="G28" s="9">
        <v>36.585865572640415</v>
      </c>
      <c r="H28" s="18">
        <f t="shared" si="0"/>
        <v>-53.742131068472553</v>
      </c>
      <c r="I28" s="14">
        <f t="shared" si="1"/>
        <v>23.723793165938361</v>
      </c>
      <c r="J28" s="9">
        <v>5.4151490544391123</v>
      </c>
      <c r="K28" s="9">
        <f t="shared" si="2"/>
        <v>437.39290062487908</v>
      </c>
      <c r="M28">
        <v>2015</v>
      </c>
      <c r="N28">
        <v>12</v>
      </c>
      <c r="O28">
        <v>1</v>
      </c>
      <c r="P28">
        <v>2</v>
      </c>
      <c r="Q28">
        <v>0</v>
      </c>
      <c r="R28">
        <v>0</v>
      </c>
      <c r="S28">
        <f t="shared" si="3"/>
        <v>2457357.5833333335</v>
      </c>
      <c r="T28">
        <f t="shared" si="4"/>
        <v>5814.0833333334886</v>
      </c>
      <c r="U28">
        <f t="shared" si="5"/>
        <v>283.21420553345837</v>
      </c>
      <c r="V28">
        <f t="shared" si="6"/>
        <v>326.40903627402804</v>
      </c>
      <c r="W28">
        <f t="shared" si="7"/>
        <v>609.62324180748647</v>
      </c>
      <c r="X28">
        <f t="shared" si="8"/>
        <v>5812.5833333334886</v>
      </c>
      <c r="Y28">
        <f t="shared" si="9"/>
        <v>2</v>
      </c>
      <c r="Z28">
        <f t="shared" si="10"/>
        <v>4.6415494538324307</v>
      </c>
      <c r="AA28">
        <f t="shared" si="11"/>
        <v>15.366849520499098</v>
      </c>
      <c r="AB28">
        <f t="shared" si="12"/>
        <v>193.91687723484605</v>
      </c>
      <c r="AC28">
        <f t="shared" si="13"/>
        <v>-0.97105676967164689</v>
      </c>
      <c r="AD28">
        <f t="shared" si="14"/>
        <v>-0.23884815407716511</v>
      </c>
      <c r="AE28">
        <f t="shared" si="15"/>
        <v>-5.5620931027379234E-4</v>
      </c>
      <c r="AF28">
        <f t="shared" si="16"/>
        <v>-0.54146399771311149</v>
      </c>
      <c r="AG28">
        <f t="shared" si="17"/>
        <v>-0.23884815407716511</v>
      </c>
      <c r="AH28">
        <f t="shared" si="18"/>
        <v>-0.80608206683591865</v>
      </c>
      <c r="AI28">
        <f t="shared" si="19"/>
        <v>23.723793165938361</v>
      </c>
      <c r="AJ28">
        <f t="shared" si="20"/>
        <v>-53.742131068472553</v>
      </c>
    </row>
    <row r="29" spans="4:36" x14ac:dyDescent="0.15">
      <c r="D29" s="9" t="s">
        <v>61</v>
      </c>
      <c r="E29" s="9">
        <v>5983193.9733320978</v>
      </c>
      <c r="F29" s="9">
        <v>-9.1698366383361596E-2</v>
      </c>
      <c r="G29" s="9">
        <v>36.410464541109619</v>
      </c>
      <c r="H29" s="18">
        <f t="shared" si="0"/>
        <v>-46.613164711461323</v>
      </c>
      <c r="I29" s="14">
        <f t="shared" si="1"/>
        <v>44.847592819792112</v>
      </c>
      <c r="J29" s="9">
        <v>5.4152358179514559</v>
      </c>
      <c r="K29" s="9">
        <f t="shared" si="2"/>
        <v>437.39290075146806</v>
      </c>
      <c r="M29">
        <v>2015</v>
      </c>
      <c r="N29">
        <v>12</v>
      </c>
      <c r="O29">
        <v>1</v>
      </c>
      <c r="P29">
        <v>3</v>
      </c>
      <c r="Q29">
        <v>0</v>
      </c>
      <c r="R29">
        <v>0</v>
      </c>
      <c r="S29">
        <f t="shared" si="3"/>
        <v>2457357.625</v>
      </c>
      <c r="T29">
        <f t="shared" si="4"/>
        <v>5814.125</v>
      </c>
      <c r="U29">
        <f t="shared" si="5"/>
        <v>283.2142074956875</v>
      </c>
      <c r="V29">
        <f t="shared" si="6"/>
        <v>326.45010295131215</v>
      </c>
      <c r="W29">
        <f t="shared" si="7"/>
        <v>609.66431044699971</v>
      </c>
      <c r="X29">
        <f t="shared" si="8"/>
        <v>5812.625</v>
      </c>
      <c r="Y29">
        <f t="shared" si="9"/>
        <v>3</v>
      </c>
      <c r="Z29">
        <f t="shared" si="10"/>
        <v>4.6442873631333139</v>
      </c>
      <c r="AA29">
        <f t="shared" si="11"/>
        <v>16.369587429799981</v>
      </c>
      <c r="AB29">
        <f t="shared" si="12"/>
        <v>209.13334690589011</v>
      </c>
      <c r="AC29">
        <f t="shared" si="13"/>
        <v>-0.87438727605020972</v>
      </c>
      <c r="AD29">
        <f t="shared" si="14"/>
        <v>-0.48522606347655334</v>
      </c>
      <c r="AE29">
        <f t="shared" si="15"/>
        <v>-1.5996263758315385E-3</v>
      </c>
      <c r="AF29">
        <f t="shared" si="16"/>
        <v>-0.48664905332402886</v>
      </c>
      <c r="AG29">
        <f t="shared" si="17"/>
        <v>-0.48522606347655334</v>
      </c>
      <c r="AH29">
        <f t="shared" si="18"/>
        <v>-0.72644914909570546</v>
      </c>
      <c r="AI29">
        <f t="shared" si="19"/>
        <v>44.847592819792112</v>
      </c>
      <c r="AJ29">
        <f t="shared" si="20"/>
        <v>-46.613164711461323</v>
      </c>
    </row>
    <row r="30" spans="4:36" x14ac:dyDescent="0.15">
      <c r="D30" s="9" t="s">
        <v>62</v>
      </c>
      <c r="E30" s="9">
        <v>5977038.1733674807</v>
      </c>
      <c r="F30" s="9">
        <v>-0.15151212097962208</v>
      </c>
      <c r="G30" s="9">
        <v>36.235063509578822</v>
      </c>
      <c r="H30" s="18">
        <f t="shared" si="0"/>
        <v>-36.601983840126977</v>
      </c>
      <c r="I30" s="14">
        <f t="shared" si="1"/>
        <v>60.255379636887696</v>
      </c>
      <c r="J30" s="9">
        <v>5.4153225814638004</v>
      </c>
      <c r="K30" s="9">
        <f t="shared" si="2"/>
        <v>437.39290087805711</v>
      </c>
      <c r="M30">
        <v>2015</v>
      </c>
      <c r="N30">
        <v>12</v>
      </c>
      <c r="O30">
        <v>1</v>
      </c>
      <c r="P30">
        <v>4</v>
      </c>
      <c r="Q30">
        <v>0</v>
      </c>
      <c r="R30">
        <v>0</v>
      </c>
      <c r="S30">
        <f t="shared" si="3"/>
        <v>2457357.6666666665</v>
      </c>
      <c r="T30">
        <f t="shared" si="4"/>
        <v>5814.1666666665114</v>
      </c>
      <c r="U30">
        <f t="shared" si="5"/>
        <v>283.2142094579167</v>
      </c>
      <c r="V30">
        <f t="shared" si="6"/>
        <v>326.49116962859625</v>
      </c>
      <c r="W30">
        <f t="shared" si="7"/>
        <v>609.70537908651295</v>
      </c>
      <c r="X30">
        <f t="shared" si="8"/>
        <v>5812.6666666665114</v>
      </c>
      <c r="Y30">
        <f t="shared" si="9"/>
        <v>4</v>
      </c>
      <c r="Z30">
        <f t="shared" si="10"/>
        <v>4.6470252724341963</v>
      </c>
      <c r="AA30">
        <f t="shared" si="11"/>
        <v>17.372325339100861</v>
      </c>
      <c r="AB30">
        <f t="shared" si="12"/>
        <v>224.34981657693407</v>
      </c>
      <c r="AC30">
        <f t="shared" si="13"/>
        <v>-0.71646893832741365</v>
      </c>
      <c r="AD30">
        <f t="shared" si="14"/>
        <v>-0.69761398691723608</v>
      </c>
      <c r="AE30">
        <f t="shared" si="15"/>
        <v>-2.6430416998433565E-3</v>
      </c>
      <c r="AF30">
        <f t="shared" si="16"/>
        <v>-0.39765247078059296</v>
      </c>
      <c r="AG30">
        <f t="shared" si="17"/>
        <v>-0.69761398691723608</v>
      </c>
      <c r="AH30">
        <f t="shared" si="18"/>
        <v>-0.59599264906500993</v>
      </c>
      <c r="AI30">
        <f t="shared" si="19"/>
        <v>60.255379636887696</v>
      </c>
      <c r="AJ30">
        <f t="shared" si="20"/>
        <v>-36.601983840126977</v>
      </c>
    </row>
    <row r="31" spans="4:36" x14ac:dyDescent="0.15">
      <c r="D31" s="9" t="s">
        <v>63</v>
      </c>
      <c r="E31" s="9">
        <v>5970882.3734028637</v>
      </c>
      <c r="F31" s="9">
        <v>-0.21132587557588278</v>
      </c>
      <c r="G31" s="9">
        <v>36.059662478048025</v>
      </c>
      <c r="H31" s="18">
        <f t="shared" si="0"/>
        <v>-25.093277410128795</v>
      </c>
      <c r="I31" s="14">
        <f t="shared" si="1"/>
        <v>71.894145642311486</v>
      </c>
      <c r="J31" s="9">
        <v>5.415409344976144</v>
      </c>
      <c r="K31" s="9">
        <f t="shared" si="2"/>
        <v>437.39290100464615</v>
      </c>
      <c r="M31">
        <v>2015</v>
      </c>
      <c r="N31">
        <v>12</v>
      </c>
      <c r="O31">
        <v>1</v>
      </c>
      <c r="P31">
        <v>5</v>
      </c>
      <c r="Q31">
        <v>0</v>
      </c>
      <c r="R31">
        <v>0</v>
      </c>
      <c r="S31">
        <f t="shared" si="3"/>
        <v>2457357.7083333335</v>
      </c>
      <c r="T31">
        <f t="shared" si="4"/>
        <v>5814.2083333334886</v>
      </c>
      <c r="U31">
        <f t="shared" si="5"/>
        <v>283.21421142014583</v>
      </c>
      <c r="V31">
        <f t="shared" si="6"/>
        <v>326.53223630634056</v>
      </c>
      <c r="W31">
        <f t="shared" si="7"/>
        <v>609.74644772648639</v>
      </c>
      <c r="X31">
        <f t="shared" si="8"/>
        <v>5812.7083333334886</v>
      </c>
      <c r="Y31">
        <f t="shared" si="9"/>
        <v>5</v>
      </c>
      <c r="Z31">
        <f t="shared" si="10"/>
        <v>4.6497631817657599</v>
      </c>
      <c r="AA31">
        <f t="shared" si="11"/>
        <v>18.375063248432426</v>
      </c>
      <c r="AB31">
        <f t="shared" si="12"/>
        <v>239.56628624843836</v>
      </c>
      <c r="AC31">
        <f t="shared" si="13"/>
        <v>-0.50836423885895043</v>
      </c>
      <c r="AD31">
        <f t="shared" si="14"/>
        <v>-0.8611342582345608</v>
      </c>
      <c r="AE31">
        <f t="shared" si="15"/>
        <v>-3.6864541463216619E-3</v>
      </c>
      <c r="AF31">
        <f t="shared" si="16"/>
        <v>-0.28064798035054439</v>
      </c>
      <c r="AG31">
        <f t="shared" si="17"/>
        <v>-0.8611342582345608</v>
      </c>
      <c r="AH31">
        <f t="shared" si="18"/>
        <v>-0.42389208581898935</v>
      </c>
      <c r="AI31">
        <f t="shared" si="19"/>
        <v>71.894145642311486</v>
      </c>
      <c r="AJ31">
        <f t="shared" si="20"/>
        <v>-25.093277410128795</v>
      </c>
    </row>
    <row r="32" spans="4:36" x14ac:dyDescent="0.15">
      <c r="D32" s="9" t="s">
        <v>64</v>
      </c>
      <c r="E32" s="9">
        <v>5964726.5734382467</v>
      </c>
      <c r="F32" s="9">
        <v>-0.27113963017214326</v>
      </c>
      <c r="G32" s="9">
        <v>35.884261446517229</v>
      </c>
      <c r="H32" s="18">
        <f t="shared" si="0"/>
        <v>-12.847392441445585</v>
      </c>
      <c r="I32" s="14">
        <f t="shared" si="1"/>
        <v>81.470343616882545</v>
      </c>
      <c r="J32" s="9">
        <v>5.4154961084884885</v>
      </c>
      <c r="K32" s="9">
        <f t="shared" si="2"/>
        <v>437.39290113123508</v>
      </c>
      <c r="M32">
        <v>2015</v>
      </c>
      <c r="N32">
        <v>12</v>
      </c>
      <c r="O32">
        <v>1</v>
      </c>
      <c r="P32">
        <v>6</v>
      </c>
      <c r="Q32">
        <v>0</v>
      </c>
      <c r="R32">
        <v>0</v>
      </c>
      <c r="S32">
        <f t="shared" si="3"/>
        <v>2457357.75</v>
      </c>
      <c r="T32">
        <f t="shared" si="4"/>
        <v>5814.25</v>
      </c>
      <c r="U32">
        <f t="shared" si="5"/>
        <v>283.21421338237502</v>
      </c>
      <c r="V32">
        <f t="shared" si="6"/>
        <v>326.57330298362467</v>
      </c>
      <c r="W32">
        <f t="shared" si="7"/>
        <v>609.78751636599964</v>
      </c>
      <c r="X32">
        <f t="shared" si="8"/>
        <v>5812.75</v>
      </c>
      <c r="Y32">
        <f t="shared" si="9"/>
        <v>6</v>
      </c>
      <c r="Z32">
        <f t="shared" si="10"/>
        <v>4.6525010910666422</v>
      </c>
      <c r="AA32">
        <f t="shared" si="11"/>
        <v>19.377801157733309</v>
      </c>
      <c r="AB32">
        <f t="shared" si="12"/>
        <v>254.78275591948241</v>
      </c>
      <c r="AC32">
        <f t="shared" si="13"/>
        <v>-0.26465126916376824</v>
      </c>
      <c r="AD32">
        <f t="shared" si="14"/>
        <v>-0.96433258481189355</v>
      </c>
      <c r="AE32">
        <f t="shared" si="15"/>
        <v>-4.7298625792819926E-3</v>
      </c>
      <c r="AF32">
        <f t="shared" si="16"/>
        <v>-0.1437712968444177</v>
      </c>
      <c r="AG32">
        <f t="shared" si="17"/>
        <v>-0.96433258481189355</v>
      </c>
      <c r="AH32">
        <f t="shared" si="18"/>
        <v>-0.22224419019107458</v>
      </c>
      <c r="AI32">
        <f t="shared" si="19"/>
        <v>81.470343616882545</v>
      </c>
      <c r="AJ32">
        <f t="shared" si="20"/>
        <v>-12.847392441445585</v>
      </c>
    </row>
    <row r="33" spans="4:36" x14ac:dyDescent="0.15">
      <c r="D33" s="9" t="s">
        <v>65</v>
      </c>
      <c r="E33" s="9">
        <v>5958570.7734736297</v>
      </c>
      <c r="F33" s="9">
        <v>-0.33095338476840397</v>
      </c>
      <c r="G33" s="9">
        <v>35.708860414986439</v>
      </c>
      <c r="H33" s="18">
        <f t="shared" si="0"/>
        <v>-0.29897655051067851</v>
      </c>
      <c r="I33" s="14">
        <f t="shared" si="1"/>
        <v>90.152115071006548</v>
      </c>
      <c r="J33" s="9">
        <v>5.4155828720008321</v>
      </c>
      <c r="K33" s="9">
        <f t="shared" si="2"/>
        <v>437.39290125782406</v>
      </c>
      <c r="M33">
        <v>2015</v>
      </c>
      <c r="N33">
        <v>12</v>
      </c>
      <c r="O33">
        <v>1</v>
      </c>
      <c r="P33">
        <v>7</v>
      </c>
      <c r="Q33">
        <v>0</v>
      </c>
      <c r="R33">
        <v>0</v>
      </c>
      <c r="S33">
        <f t="shared" si="3"/>
        <v>2457357.7916666665</v>
      </c>
      <c r="T33">
        <f t="shared" si="4"/>
        <v>5814.2916666665114</v>
      </c>
      <c r="U33">
        <f t="shared" si="5"/>
        <v>283.21421534460416</v>
      </c>
      <c r="V33">
        <f t="shared" si="6"/>
        <v>326.61436966090878</v>
      </c>
      <c r="W33">
        <f t="shared" si="7"/>
        <v>609.82858500551288</v>
      </c>
      <c r="X33">
        <f t="shared" si="8"/>
        <v>5812.7916666665114</v>
      </c>
      <c r="Y33">
        <f t="shared" si="9"/>
        <v>7</v>
      </c>
      <c r="Z33">
        <f t="shared" si="10"/>
        <v>4.6552390003675255</v>
      </c>
      <c r="AA33">
        <f t="shared" si="11"/>
        <v>20.380539067034192</v>
      </c>
      <c r="AB33">
        <f t="shared" si="12"/>
        <v>269.99922559052646</v>
      </c>
      <c r="AC33">
        <f t="shared" si="13"/>
        <v>-2.4024471780489691E-3</v>
      </c>
      <c r="AD33">
        <f t="shared" si="14"/>
        <v>-0.99998044863328939</v>
      </c>
      <c r="AE33">
        <f t="shared" si="15"/>
        <v>-5.7732658627442689E-3</v>
      </c>
      <c r="AF33">
        <f t="shared" si="16"/>
        <v>3.4498359365340973E-3</v>
      </c>
      <c r="AG33">
        <f t="shared" si="17"/>
        <v>-0.99998044863328939</v>
      </c>
      <c r="AH33">
        <f t="shared" si="18"/>
        <v>-5.2154561810297756E-3</v>
      </c>
      <c r="AI33">
        <f t="shared" si="19"/>
        <v>90.152115071006548</v>
      </c>
      <c r="AJ33">
        <f t="shared" si="20"/>
        <v>-0.29897655051067851</v>
      </c>
    </row>
    <row r="34" spans="4:36" x14ac:dyDescent="0.15">
      <c r="D34" s="9" t="s">
        <v>66</v>
      </c>
      <c r="E34" s="9">
        <v>5952414.9735090127</v>
      </c>
      <c r="F34" s="9">
        <v>-0.39076713936466467</v>
      </c>
      <c r="G34" s="9">
        <v>35.533459383455643</v>
      </c>
      <c r="H34" s="18">
        <f t="shared" ref="H34:H65" si="21">AJ34</f>
        <v>12.242876040757547</v>
      </c>
      <c r="I34" s="14">
        <f t="shared" ref="I34:I65" si="22">AI34</f>
        <v>98.833198043688085</v>
      </c>
      <c r="J34" s="9">
        <v>5.4156696355131766</v>
      </c>
      <c r="K34" s="9">
        <f t="shared" ref="K34:K65" si="23">437.385*$A$6/($A$6-J34)</f>
        <v>437.39290138441311</v>
      </c>
      <c r="M34">
        <v>2015</v>
      </c>
      <c r="N34">
        <v>12</v>
      </c>
      <c r="O34">
        <v>1</v>
      </c>
      <c r="P34">
        <v>8</v>
      </c>
      <c r="Q34">
        <v>0</v>
      </c>
      <c r="R34">
        <v>0</v>
      </c>
      <c r="S34">
        <f t="shared" ref="S34:S65" si="24">_xlfn.FLOOR.MATH(365.25*(M34+4716))+_xlfn.FLOOR.MATH(30.6001*(N34+1))+2-_xlfn.FLOOR.MATH(M34/100)+_xlfn.FLOOR.MATH(_xlfn.FLOOR.MATH(M34/100)/4)+O34-1524.5+(P34+Q34/60+R34/3600)/24</f>
        <v>2457357.8333333335</v>
      </c>
      <c r="T34">
        <f t="shared" ref="T34:T65" si="25">S34-2451543.5</f>
        <v>5814.3333333334886</v>
      </c>
      <c r="U34">
        <f t="shared" ref="U34:U65" si="26">282.9404+(4.70935*(10^(-5))*T34)</f>
        <v>283.21421730683335</v>
      </c>
      <c r="V34">
        <f t="shared" ref="V34:V65" si="27">MOD(356.047+0.9856002585*T34,360)</f>
        <v>326.65543633865309</v>
      </c>
      <c r="W34">
        <f t="shared" ref="W34:W65" si="28">U34+V34</f>
        <v>609.86965364548644</v>
      </c>
      <c r="X34">
        <f t="shared" ref="X34:X65" si="29">S34-2451545</f>
        <v>5812.8333333334886</v>
      </c>
      <c r="Y34">
        <f t="shared" ref="Y34:Y65" si="30">P34+Q34/60+R34/3600</f>
        <v>8</v>
      </c>
      <c r="Z34">
        <f t="shared" ref="Z34:Z65" si="31">MOD(W34+180,360)/15</f>
        <v>4.6579769096990962</v>
      </c>
      <c r="AA34">
        <f t="shared" ref="AA34:AA65" si="32">Z34+Y34+$B$2/15</f>
        <v>21.383276976365764</v>
      </c>
      <c r="AB34">
        <f t="shared" ref="AB34:AB65" si="33">AA34*15-G34</f>
        <v>285.21569526203081</v>
      </c>
      <c r="AC34">
        <f t="shared" ref="AC34:AC65" si="34">COS(AB34*3.14/180)*COS(F34*3.14/180)</f>
        <v>0.26001150137059842</v>
      </c>
      <c r="AD34">
        <f t="shared" ref="AD34:AD65" si="35">SIN(AB34*3.14/180)*COS(F34*3.14/180)</f>
        <v>-0.96558145811860452</v>
      </c>
      <c r="AE34">
        <f t="shared" ref="AE34:AE65" si="36">SIN(F34*3.14/180)</f>
        <v>-6.8166628607340086E-3</v>
      </c>
      <c r="AF34">
        <f t="shared" ref="AF34:AF65" si="37">AC34*COS((90-$A$2)*3.14/180)-AE34*SIN((90-$A$2)*3.14/180)</f>
        <v>0.15076311702321951</v>
      </c>
      <c r="AG34">
        <f t="shared" ref="AG34:AG65" si="38">AD34</f>
        <v>-0.96558145811860452</v>
      </c>
      <c r="AH34">
        <f t="shared" ref="AH34:AH65" si="39">AC34*SIN((90-$A$2)*3.14/180)+AE34*COS((90-$A$2)*3.14/180)</f>
        <v>0.21195030144586405</v>
      </c>
      <c r="AI34">
        <f t="shared" ref="AI34:AI65" si="40">(ATAN2(AF34,AG34)*(180/3.14))+180</f>
        <v>98.833198043688085</v>
      </c>
      <c r="AJ34">
        <f t="shared" ref="AJ34:AJ65" si="41">ASIN(AH34)*180/3.14</f>
        <v>12.242876040757547</v>
      </c>
    </row>
    <row r="35" spans="4:36" x14ac:dyDescent="0.15">
      <c r="D35" s="9" t="s">
        <v>67</v>
      </c>
      <c r="E35" s="9">
        <v>5946259.1735443957</v>
      </c>
      <c r="F35" s="9">
        <v>-0.45058089396092516</v>
      </c>
      <c r="G35" s="9">
        <v>35.358058351924846</v>
      </c>
      <c r="H35" s="18">
        <f t="shared" si="21"/>
        <v>24.468752857270665</v>
      </c>
      <c r="I35" s="14">
        <f t="shared" si="22"/>
        <v>108.40230551593363</v>
      </c>
      <c r="J35" s="9">
        <v>5.4157563990255211</v>
      </c>
      <c r="K35" s="9">
        <f t="shared" si="23"/>
        <v>437.39290151100215</v>
      </c>
      <c r="M35">
        <v>2015</v>
      </c>
      <c r="N35">
        <v>12</v>
      </c>
      <c r="O35">
        <v>1</v>
      </c>
      <c r="P35">
        <v>9</v>
      </c>
      <c r="Q35">
        <v>0</v>
      </c>
      <c r="R35">
        <v>0</v>
      </c>
      <c r="S35">
        <f t="shared" si="24"/>
        <v>2457357.875</v>
      </c>
      <c r="T35">
        <f t="shared" si="25"/>
        <v>5814.375</v>
      </c>
      <c r="U35">
        <f t="shared" si="26"/>
        <v>283.21421926906254</v>
      </c>
      <c r="V35">
        <f t="shared" si="27"/>
        <v>326.6965030159372</v>
      </c>
      <c r="W35">
        <f t="shared" si="28"/>
        <v>609.91072228499979</v>
      </c>
      <c r="X35">
        <f t="shared" si="29"/>
        <v>5812.875</v>
      </c>
      <c r="Y35">
        <f t="shared" si="30"/>
        <v>9</v>
      </c>
      <c r="Z35">
        <f t="shared" si="31"/>
        <v>4.6607148189999865</v>
      </c>
      <c r="AA35">
        <f t="shared" si="32"/>
        <v>22.386014885666654</v>
      </c>
      <c r="AB35">
        <f t="shared" si="33"/>
        <v>300.43216493307494</v>
      </c>
      <c r="AC35">
        <f t="shared" si="34"/>
        <v>0.50420850458310817</v>
      </c>
      <c r="AD35">
        <f t="shared" si="35"/>
        <v>-0.86354617912520981</v>
      </c>
      <c r="AE35">
        <f t="shared" si="36"/>
        <v>-7.8600524372835715E-3</v>
      </c>
      <c r="AF35">
        <f t="shared" si="37"/>
        <v>0.28790991339654826</v>
      </c>
      <c r="AG35">
        <f t="shared" si="38"/>
        <v>-0.86354617912520981</v>
      </c>
      <c r="AH35">
        <f t="shared" si="39"/>
        <v>0.41399985300268305</v>
      </c>
      <c r="AI35">
        <f t="shared" si="40"/>
        <v>108.40230551593363</v>
      </c>
      <c r="AJ35">
        <f t="shared" si="41"/>
        <v>24.468752857270665</v>
      </c>
    </row>
    <row r="36" spans="4:36" x14ac:dyDescent="0.15">
      <c r="D36" s="9" t="s">
        <v>68</v>
      </c>
      <c r="E36" s="9">
        <v>5940103.3735797787</v>
      </c>
      <c r="F36" s="9">
        <v>-0.51039464855718564</v>
      </c>
      <c r="G36" s="9">
        <v>35.18265732039405</v>
      </c>
      <c r="H36" s="18">
        <f t="shared" si="21"/>
        <v>35.944167319551852</v>
      </c>
      <c r="I36" s="14">
        <f t="shared" si="22"/>
        <v>120.00684084383208</v>
      </c>
      <c r="J36" s="9">
        <v>5.4158431625378647</v>
      </c>
      <c r="K36" s="9">
        <f t="shared" si="23"/>
        <v>437.39290163759108</v>
      </c>
      <c r="M36">
        <v>2015</v>
      </c>
      <c r="N36">
        <v>12</v>
      </c>
      <c r="O36">
        <v>1</v>
      </c>
      <c r="P36">
        <v>10</v>
      </c>
      <c r="Q36">
        <v>0</v>
      </c>
      <c r="R36">
        <v>0</v>
      </c>
      <c r="S36">
        <f t="shared" si="24"/>
        <v>2457357.9166666665</v>
      </c>
      <c r="T36">
        <f t="shared" si="25"/>
        <v>5814.4166666665114</v>
      </c>
      <c r="U36">
        <f t="shared" si="26"/>
        <v>283.21422123129167</v>
      </c>
      <c r="V36">
        <f t="shared" si="27"/>
        <v>326.7375696932213</v>
      </c>
      <c r="W36">
        <f t="shared" si="28"/>
        <v>609.95179092451303</v>
      </c>
      <c r="X36">
        <f t="shared" si="29"/>
        <v>5812.9166666665114</v>
      </c>
      <c r="Y36">
        <f t="shared" si="30"/>
        <v>10</v>
      </c>
      <c r="Z36">
        <f t="shared" si="31"/>
        <v>4.6634527283008689</v>
      </c>
      <c r="AA36">
        <f t="shared" si="32"/>
        <v>23.388752794967537</v>
      </c>
      <c r="AB36">
        <f t="shared" si="33"/>
        <v>315.64863460411897</v>
      </c>
      <c r="AC36">
        <f t="shared" si="34"/>
        <v>0.713082885452749</v>
      </c>
      <c r="AD36">
        <f t="shared" si="35"/>
        <v>-0.70102320029159393</v>
      </c>
      <c r="AE36">
        <f t="shared" si="36"/>
        <v>-8.9034334564334038E-3</v>
      </c>
      <c r="AF36">
        <f t="shared" si="37"/>
        <v>0.40534392009581072</v>
      </c>
      <c r="AG36">
        <f t="shared" si="38"/>
        <v>-0.70102320029159393</v>
      </c>
      <c r="AH36">
        <f t="shared" si="39"/>
        <v>0.5867391064981885</v>
      </c>
      <c r="AI36">
        <f t="shared" si="40"/>
        <v>120.00684084383208</v>
      </c>
      <c r="AJ36">
        <f t="shared" si="41"/>
        <v>35.944167319551852</v>
      </c>
    </row>
    <row r="37" spans="4:36" x14ac:dyDescent="0.15">
      <c r="D37" s="9" t="s">
        <v>69</v>
      </c>
      <c r="E37" s="9">
        <v>5934692.2377912784</v>
      </c>
      <c r="F37" s="9">
        <v>-0.57155739200624933</v>
      </c>
      <c r="G37" s="9">
        <v>35.00348755661313</v>
      </c>
      <c r="H37" s="18">
        <f t="shared" si="21"/>
        <v>45.916242176416468</v>
      </c>
      <c r="I37" s="14">
        <f t="shared" si="22"/>
        <v>135.30311157474353</v>
      </c>
      <c r="J37" s="9">
        <v>5.4159420462060934</v>
      </c>
      <c r="K37" s="9">
        <f t="shared" si="23"/>
        <v>437.3929017818636</v>
      </c>
      <c r="M37">
        <v>2015</v>
      </c>
      <c r="N37">
        <v>12</v>
      </c>
      <c r="O37">
        <v>1</v>
      </c>
      <c r="P37">
        <v>11</v>
      </c>
      <c r="Q37">
        <v>0</v>
      </c>
      <c r="R37">
        <v>0</v>
      </c>
      <c r="S37">
        <f t="shared" si="24"/>
        <v>2457357.9583333335</v>
      </c>
      <c r="T37">
        <f t="shared" si="25"/>
        <v>5814.4583333334886</v>
      </c>
      <c r="U37">
        <f t="shared" si="26"/>
        <v>283.21422319352087</v>
      </c>
      <c r="V37">
        <f t="shared" si="27"/>
        <v>326.77863637096561</v>
      </c>
      <c r="W37">
        <f t="shared" si="28"/>
        <v>609.99285956448648</v>
      </c>
      <c r="X37">
        <f t="shared" si="29"/>
        <v>5812.9583333334886</v>
      </c>
      <c r="Y37">
        <f t="shared" si="30"/>
        <v>11</v>
      </c>
      <c r="Z37">
        <f t="shared" si="31"/>
        <v>4.6661906376324316</v>
      </c>
      <c r="AA37">
        <f t="shared" si="32"/>
        <v>24.391490704299102</v>
      </c>
      <c r="AB37">
        <f t="shared" si="33"/>
        <v>330.86887300787339</v>
      </c>
      <c r="AC37">
        <f t="shared" si="34"/>
        <v>0.8720356335397208</v>
      </c>
      <c r="AD37">
        <f t="shared" si="35"/>
        <v>-0.48934082829608161</v>
      </c>
      <c r="AE37">
        <f t="shared" si="36"/>
        <v>-9.9703359764138095E-3</v>
      </c>
      <c r="AF37">
        <f t="shared" si="37"/>
        <v>0.49493727383087888</v>
      </c>
      <c r="AG37">
        <f t="shared" si="38"/>
        <v>-0.48934082829608161</v>
      </c>
      <c r="AH37">
        <f t="shared" si="39"/>
        <v>0.71804084057619066</v>
      </c>
      <c r="AI37">
        <f t="shared" si="40"/>
        <v>135.30311157474353</v>
      </c>
      <c r="AJ37">
        <f t="shared" si="41"/>
        <v>45.916242176416468</v>
      </c>
    </row>
    <row r="38" spans="4:36" x14ac:dyDescent="0.15">
      <c r="D38" s="9" t="s">
        <v>70</v>
      </c>
      <c r="E38" s="9">
        <v>5930025.7661788967</v>
      </c>
      <c r="F38" s="9">
        <v>-0.63406912430811613</v>
      </c>
      <c r="G38" s="9">
        <v>34.820549060582096</v>
      </c>
      <c r="H38" s="18">
        <f t="shared" si="21"/>
        <v>53.026167554883358</v>
      </c>
      <c r="I38" s="14">
        <f t="shared" si="22"/>
        <v>156.14195779718989</v>
      </c>
      <c r="J38" s="9">
        <v>5.4160530500302064</v>
      </c>
      <c r="K38" s="9">
        <f t="shared" si="23"/>
        <v>437.39290194381948</v>
      </c>
      <c r="M38">
        <v>2015</v>
      </c>
      <c r="N38">
        <v>12</v>
      </c>
      <c r="O38">
        <v>1</v>
      </c>
      <c r="P38">
        <v>12</v>
      </c>
      <c r="Q38">
        <v>0</v>
      </c>
      <c r="R38">
        <v>0</v>
      </c>
      <c r="S38">
        <f t="shared" si="24"/>
        <v>2457358</v>
      </c>
      <c r="T38">
        <f t="shared" si="25"/>
        <v>5814.5</v>
      </c>
      <c r="U38">
        <f t="shared" si="26"/>
        <v>283.21422515575</v>
      </c>
      <c r="V38">
        <f t="shared" si="27"/>
        <v>326.81970304824972</v>
      </c>
      <c r="W38">
        <f t="shared" si="28"/>
        <v>610.03392820399972</v>
      </c>
      <c r="X38">
        <f t="shared" si="29"/>
        <v>5813</v>
      </c>
      <c r="Y38">
        <f t="shared" si="30"/>
        <v>12</v>
      </c>
      <c r="Z38">
        <f t="shared" si="31"/>
        <v>4.6689285469333148</v>
      </c>
      <c r="AA38">
        <f t="shared" si="32"/>
        <v>25.394228613599985</v>
      </c>
      <c r="AB38">
        <f t="shared" si="33"/>
        <v>346.09288014341769</v>
      </c>
      <c r="AC38">
        <f t="shared" si="34"/>
        <v>0.96988672932533415</v>
      </c>
      <c r="AD38">
        <f t="shared" si="35"/>
        <v>-0.24330514155993763</v>
      </c>
      <c r="AE38">
        <f t="shared" si="36"/>
        <v>-1.1060758070975955E-2</v>
      </c>
      <c r="AF38">
        <f t="shared" si="37"/>
        <v>0.55045064875963035</v>
      </c>
      <c r="AG38">
        <f t="shared" si="38"/>
        <v>-0.24330514155993763</v>
      </c>
      <c r="AH38">
        <f t="shared" si="39"/>
        <v>0.79862800562627456</v>
      </c>
      <c r="AI38">
        <f t="shared" si="40"/>
        <v>156.14195779718989</v>
      </c>
      <c r="AJ38">
        <f t="shared" si="41"/>
        <v>53.026167554883358</v>
      </c>
    </row>
    <row r="39" spans="4:36" x14ac:dyDescent="0.15">
      <c r="D39" s="9" t="s">
        <v>71</v>
      </c>
      <c r="E39" s="9">
        <v>5925359.2945665149</v>
      </c>
      <c r="F39" s="9">
        <v>-0.69658085660998292</v>
      </c>
      <c r="G39" s="9">
        <v>34.637610564551053</v>
      </c>
      <c r="H39" s="18">
        <f t="shared" si="21"/>
        <v>55.39248577934579</v>
      </c>
      <c r="I39" s="14">
        <f t="shared" si="22"/>
        <v>181.99586776494814</v>
      </c>
      <c r="J39" s="9">
        <v>5.4161640538543194</v>
      </c>
      <c r="K39" s="9">
        <f t="shared" si="23"/>
        <v>437.39290210577536</v>
      </c>
      <c r="M39">
        <v>2015</v>
      </c>
      <c r="N39">
        <v>12</v>
      </c>
      <c r="O39">
        <v>1</v>
      </c>
      <c r="P39">
        <v>13</v>
      </c>
      <c r="Q39">
        <v>0</v>
      </c>
      <c r="R39">
        <v>0</v>
      </c>
      <c r="S39">
        <f t="shared" si="24"/>
        <v>2457358.0416666665</v>
      </c>
      <c r="T39">
        <f t="shared" si="25"/>
        <v>5814.5416666665114</v>
      </c>
      <c r="U39">
        <f t="shared" si="26"/>
        <v>283.21422711797919</v>
      </c>
      <c r="V39">
        <f t="shared" si="27"/>
        <v>326.86076972553383</v>
      </c>
      <c r="W39">
        <f t="shared" si="28"/>
        <v>610.07499684351296</v>
      </c>
      <c r="X39">
        <f t="shared" si="29"/>
        <v>5813.0416666665114</v>
      </c>
      <c r="Y39">
        <f t="shared" si="30"/>
        <v>13</v>
      </c>
      <c r="Z39">
        <f t="shared" si="31"/>
        <v>4.6716664562341972</v>
      </c>
      <c r="AA39">
        <f t="shared" si="32"/>
        <v>26.396966522900868</v>
      </c>
      <c r="AB39">
        <f t="shared" si="33"/>
        <v>361.31688727896199</v>
      </c>
      <c r="AC39">
        <f t="shared" si="34"/>
        <v>0.99973042881667429</v>
      </c>
      <c r="AD39">
        <f t="shared" si="35"/>
        <v>1.9784307879223667E-2</v>
      </c>
      <c r="AE39">
        <f t="shared" si="36"/>
        <v>-1.2151167012617323E-2</v>
      </c>
      <c r="AF39">
        <f t="shared" si="37"/>
        <v>0.56801057309165459</v>
      </c>
      <c r="AG39">
        <f t="shared" si="38"/>
        <v>1.9784307879223667E-2</v>
      </c>
      <c r="AH39">
        <f t="shared" si="39"/>
        <v>0.82278342838065843</v>
      </c>
      <c r="AI39">
        <f t="shared" si="40"/>
        <v>181.99586776494814</v>
      </c>
      <c r="AJ39">
        <f t="shared" si="41"/>
        <v>55.39248577934579</v>
      </c>
    </row>
    <row r="40" spans="4:36" x14ac:dyDescent="0.15">
      <c r="D40" s="9" t="s">
        <v>72</v>
      </c>
      <c r="E40" s="9">
        <v>5920692.8229541322</v>
      </c>
      <c r="F40" s="9">
        <v>-0.75909258891184972</v>
      </c>
      <c r="G40" s="9">
        <v>34.454672068520019</v>
      </c>
      <c r="H40" s="18">
        <f t="shared" si="21"/>
        <v>52.097322928922985</v>
      </c>
      <c r="I40" s="14">
        <f t="shared" si="22"/>
        <v>207.26707568720437</v>
      </c>
      <c r="J40" s="9">
        <v>5.4162750576784324</v>
      </c>
      <c r="K40" s="9">
        <f t="shared" si="23"/>
        <v>437.3929022677313</v>
      </c>
      <c r="M40">
        <v>2015</v>
      </c>
      <c r="N40">
        <v>12</v>
      </c>
      <c r="O40">
        <v>1</v>
      </c>
      <c r="P40">
        <v>14</v>
      </c>
      <c r="Q40">
        <v>0</v>
      </c>
      <c r="R40">
        <v>0</v>
      </c>
      <c r="S40">
        <f t="shared" si="24"/>
        <v>2457358.0833333335</v>
      </c>
      <c r="T40">
        <f t="shared" si="25"/>
        <v>5814.5833333334886</v>
      </c>
      <c r="U40">
        <f t="shared" si="26"/>
        <v>283.21422908020833</v>
      </c>
      <c r="V40">
        <f t="shared" si="27"/>
        <v>326.90183640327814</v>
      </c>
      <c r="W40">
        <f t="shared" si="28"/>
        <v>610.11606548348641</v>
      </c>
      <c r="X40">
        <f t="shared" si="29"/>
        <v>5813.0833333334886</v>
      </c>
      <c r="Y40">
        <f t="shared" si="30"/>
        <v>14</v>
      </c>
      <c r="Z40">
        <f t="shared" si="31"/>
        <v>4.6744043655657608</v>
      </c>
      <c r="AA40">
        <f t="shared" si="32"/>
        <v>27.399704432232426</v>
      </c>
      <c r="AB40">
        <f t="shared" si="33"/>
        <v>376.54089441496637</v>
      </c>
      <c r="AC40">
        <f t="shared" si="34"/>
        <v>0.95947585004731584</v>
      </c>
      <c r="AD40">
        <f t="shared" si="35"/>
        <v>0.28147958047591781</v>
      </c>
      <c r="AE40">
        <f t="shared" si="36"/>
        <v>-1.3241561504676118E-2</v>
      </c>
      <c r="AF40">
        <f t="shared" si="37"/>
        <v>0.54645017027979415</v>
      </c>
      <c r="AG40">
        <f t="shared" si="38"/>
        <v>0.28147958047591781</v>
      </c>
      <c r="AH40">
        <f t="shared" si="39"/>
        <v>0.78877211992836405</v>
      </c>
      <c r="AI40">
        <f t="shared" si="40"/>
        <v>207.26707568720437</v>
      </c>
      <c r="AJ40">
        <f t="shared" si="41"/>
        <v>52.097322928922985</v>
      </c>
    </row>
    <row r="41" spans="4:36" x14ac:dyDescent="0.15">
      <c r="D41" s="9" t="s">
        <v>73</v>
      </c>
      <c r="E41" s="9">
        <v>5916026.3513417505</v>
      </c>
      <c r="F41" s="9">
        <v>-0.82160432121371652</v>
      </c>
      <c r="G41" s="9">
        <v>34.271733572488976</v>
      </c>
      <c r="H41" s="18">
        <f t="shared" si="21"/>
        <v>44.364340455748682</v>
      </c>
      <c r="I41" s="14">
        <f t="shared" si="22"/>
        <v>227.06848128569374</v>
      </c>
      <c r="J41" s="9">
        <v>5.4163860615025454</v>
      </c>
      <c r="K41" s="9">
        <f t="shared" si="23"/>
        <v>437.3929024296873</v>
      </c>
      <c r="M41">
        <v>2015</v>
      </c>
      <c r="N41">
        <v>12</v>
      </c>
      <c r="O41">
        <v>1</v>
      </c>
      <c r="P41">
        <v>15</v>
      </c>
      <c r="Q41">
        <v>0</v>
      </c>
      <c r="R41">
        <v>0</v>
      </c>
      <c r="S41">
        <f t="shared" si="24"/>
        <v>2457358.125</v>
      </c>
      <c r="T41">
        <f t="shared" si="25"/>
        <v>5814.625</v>
      </c>
      <c r="U41">
        <f t="shared" si="26"/>
        <v>283.21423104243752</v>
      </c>
      <c r="V41">
        <f t="shared" si="27"/>
        <v>326.94290308056225</v>
      </c>
      <c r="W41">
        <f t="shared" si="28"/>
        <v>610.15713412299976</v>
      </c>
      <c r="X41">
        <f t="shared" si="29"/>
        <v>5813.125</v>
      </c>
      <c r="Y41">
        <f t="shared" si="30"/>
        <v>15</v>
      </c>
      <c r="Z41">
        <f t="shared" si="31"/>
        <v>4.6771422748666511</v>
      </c>
      <c r="AA41">
        <f t="shared" si="32"/>
        <v>28.402442341533316</v>
      </c>
      <c r="AB41">
        <f t="shared" si="33"/>
        <v>391.76490155051079</v>
      </c>
      <c r="AC41">
        <f t="shared" si="34"/>
        <v>0.85194753221850228</v>
      </c>
      <c r="AD41">
        <f t="shared" si="35"/>
        <v>0.52343098669782606</v>
      </c>
      <c r="AE41">
        <f t="shared" si="36"/>
        <v>-1.4331940250507729E-2</v>
      </c>
      <c r="AF41">
        <f t="shared" si="37"/>
        <v>0.48734575276762071</v>
      </c>
      <c r="AG41">
        <f t="shared" si="38"/>
        <v>0.52343098669782606</v>
      </c>
      <c r="AH41">
        <f t="shared" si="39"/>
        <v>0.69893785090228255</v>
      </c>
      <c r="AI41">
        <f t="shared" si="40"/>
        <v>227.06848128569374</v>
      </c>
      <c r="AJ41">
        <f t="shared" si="41"/>
        <v>44.364340455748682</v>
      </c>
    </row>
    <row r="42" spans="4:36" x14ac:dyDescent="0.15">
      <c r="D42" s="9" t="s">
        <v>74</v>
      </c>
      <c r="E42" s="9">
        <v>5911359.8797293687</v>
      </c>
      <c r="F42" s="9">
        <v>-0.8841160535155832</v>
      </c>
      <c r="G42" s="9">
        <v>34.088795076457941</v>
      </c>
      <c r="H42" s="18">
        <f t="shared" si="21"/>
        <v>34.041158191864838</v>
      </c>
      <c r="I42" s="14">
        <f t="shared" si="22"/>
        <v>241.57565097406982</v>
      </c>
      <c r="J42" s="9">
        <v>5.4164970653266584</v>
      </c>
      <c r="K42" s="9">
        <f t="shared" si="23"/>
        <v>437.39290259164318</v>
      </c>
      <c r="M42">
        <v>2015</v>
      </c>
      <c r="N42">
        <v>12</v>
      </c>
      <c r="O42">
        <v>1</v>
      </c>
      <c r="P42">
        <v>16</v>
      </c>
      <c r="Q42">
        <v>0</v>
      </c>
      <c r="R42">
        <v>0</v>
      </c>
      <c r="S42">
        <f t="shared" si="24"/>
        <v>2457358.1666666665</v>
      </c>
      <c r="T42">
        <f t="shared" si="25"/>
        <v>5814.6666666665114</v>
      </c>
      <c r="U42">
        <f t="shared" si="26"/>
        <v>283.21423300466665</v>
      </c>
      <c r="V42">
        <f t="shared" si="27"/>
        <v>326.98396975784635</v>
      </c>
      <c r="W42">
        <f t="shared" si="28"/>
        <v>610.19820276251301</v>
      </c>
      <c r="X42">
        <f t="shared" si="29"/>
        <v>5813.1666666665114</v>
      </c>
      <c r="Y42">
        <f t="shared" si="30"/>
        <v>16</v>
      </c>
      <c r="Z42">
        <f t="shared" si="31"/>
        <v>4.6798801841675335</v>
      </c>
      <c r="AA42">
        <f t="shared" si="32"/>
        <v>29.405180250834199</v>
      </c>
      <c r="AB42">
        <f t="shared" si="33"/>
        <v>406.98890868605508</v>
      </c>
      <c r="AC42">
        <f t="shared" si="34"/>
        <v>0.68468723342729154</v>
      </c>
      <c r="AD42">
        <f t="shared" si="35"/>
        <v>0.72867382619669896</v>
      </c>
      <c r="AE42">
        <f t="shared" si="36"/>
        <v>-1.5422301953486262E-2</v>
      </c>
      <c r="AF42">
        <f t="shared" si="37"/>
        <v>0.39490620963872614</v>
      </c>
      <c r="AG42">
        <f t="shared" si="38"/>
        <v>0.72867382619669896</v>
      </c>
      <c r="AH42">
        <f t="shared" si="39"/>
        <v>0.55953868552999753</v>
      </c>
      <c r="AI42">
        <f t="shared" si="40"/>
        <v>241.57565097406982</v>
      </c>
      <c r="AJ42">
        <f t="shared" si="41"/>
        <v>34.041158191864838</v>
      </c>
    </row>
    <row r="43" spans="4:36" x14ac:dyDescent="0.15">
      <c r="D43" s="9" t="s">
        <v>75</v>
      </c>
      <c r="E43" s="9">
        <v>5906693.408116987</v>
      </c>
      <c r="F43" s="9">
        <v>-0.94662778581745</v>
      </c>
      <c r="G43" s="9">
        <v>33.905856580426899</v>
      </c>
      <c r="H43" s="18">
        <f t="shared" si="21"/>
        <v>22.364101571586268</v>
      </c>
      <c r="I43" s="14">
        <f t="shared" si="22"/>
        <v>252.69482192875518</v>
      </c>
      <c r="J43" s="9">
        <v>5.4166080691507714</v>
      </c>
      <c r="K43" s="9">
        <f t="shared" si="23"/>
        <v>437.39290275359906</v>
      </c>
      <c r="M43">
        <v>2015</v>
      </c>
      <c r="N43">
        <v>12</v>
      </c>
      <c r="O43">
        <v>1</v>
      </c>
      <c r="P43">
        <v>17</v>
      </c>
      <c r="Q43">
        <v>0</v>
      </c>
      <c r="R43">
        <v>0</v>
      </c>
      <c r="S43">
        <f t="shared" si="24"/>
        <v>2457358.2083333335</v>
      </c>
      <c r="T43">
        <f t="shared" si="25"/>
        <v>5814.7083333334886</v>
      </c>
      <c r="U43">
        <f t="shared" si="26"/>
        <v>283.21423496689584</v>
      </c>
      <c r="V43">
        <f t="shared" si="27"/>
        <v>327.02503643559066</v>
      </c>
      <c r="W43">
        <f t="shared" si="28"/>
        <v>610.23927140248657</v>
      </c>
      <c r="X43">
        <f t="shared" si="29"/>
        <v>5813.2083333334886</v>
      </c>
      <c r="Y43">
        <f t="shared" si="30"/>
        <v>17</v>
      </c>
      <c r="Z43">
        <f t="shared" si="31"/>
        <v>4.6826180934991042</v>
      </c>
      <c r="AA43">
        <f t="shared" si="32"/>
        <v>30.407918160165771</v>
      </c>
      <c r="AB43">
        <f t="shared" si="33"/>
        <v>422.2129158220597</v>
      </c>
      <c r="AC43">
        <f t="shared" si="34"/>
        <v>0.46942493606530744</v>
      </c>
      <c r="AD43">
        <f t="shared" si="35"/>
        <v>0.88281796648273803</v>
      </c>
      <c r="AE43">
        <f t="shared" si="36"/>
        <v>-1.6512645317006098E-2</v>
      </c>
      <c r="AF43">
        <f t="shared" si="37"/>
        <v>0.27567778630562673</v>
      </c>
      <c r="AG43">
        <f t="shared" si="38"/>
        <v>0.88281796648273803</v>
      </c>
      <c r="AH43">
        <f t="shared" si="39"/>
        <v>0.380308028041629</v>
      </c>
      <c r="AI43">
        <f t="shared" si="40"/>
        <v>252.69482192875518</v>
      </c>
      <c r="AJ43">
        <f t="shared" si="41"/>
        <v>22.364101571586268</v>
      </c>
    </row>
    <row r="44" spans="4:36" x14ac:dyDescent="0.15">
      <c r="D44" s="9" t="s">
        <v>76</v>
      </c>
      <c r="E44" s="9">
        <v>5902026.9365046043</v>
      </c>
      <c r="F44" s="9">
        <v>-1.0091395181193168</v>
      </c>
      <c r="G44" s="9">
        <v>33.722918084395864</v>
      </c>
      <c r="H44" s="18">
        <f t="shared" si="21"/>
        <v>10.012278226561559</v>
      </c>
      <c r="I44" s="14">
        <f t="shared" si="22"/>
        <v>261.98108486969886</v>
      </c>
      <c r="J44" s="9">
        <v>5.4167190729748844</v>
      </c>
      <c r="K44" s="9">
        <f t="shared" si="23"/>
        <v>437.392902915555</v>
      </c>
      <c r="M44">
        <v>2015</v>
      </c>
      <c r="N44">
        <v>12</v>
      </c>
      <c r="O44">
        <v>1</v>
      </c>
      <c r="P44">
        <v>18</v>
      </c>
      <c r="Q44">
        <v>0</v>
      </c>
      <c r="R44">
        <v>0</v>
      </c>
      <c r="S44">
        <f t="shared" si="24"/>
        <v>2457358.25</v>
      </c>
      <c r="T44">
        <f t="shared" si="25"/>
        <v>5814.75</v>
      </c>
      <c r="U44">
        <f t="shared" si="26"/>
        <v>283.21423692912504</v>
      </c>
      <c r="V44">
        <f t="shared" si="27"/>
        <v>327.06610311287477</v>
      </c>
      <c r="W44">
        <f t="shared" si="28"/>
        <v>610.28034004199981</v>
      </c>
      <c r="X44">
        <f t="shared" si="29"/>
        <v>5813.25</v>
      </c>
      <c r="Y44">
        <f t="shared" si="30"/>
        <v>18</v>
      </c>
      <c r="Z44">
        <f t="shared" si="31"/>
        <v>4.6853560027999874</v>
      </c>
      <c r="AA44">
        <f t="shared" si="32"/>
        <v>31.410656069466654</v>
      </c>
      <c r="AB44">
        <f t="shared" si="33"/>
        <v>437.43692295760394</v>
      </c>
      <c r="AC44">
        <f t="shared" si="34"/>
        <v>0.22125616716454755</v>
      </c>
      <c r="AD44">
        <f t="shared" si="35"/>
        <v>0.97505684140591153</v>
      </c>
      <c r="AE44">
        <f t="shared" si="36"/>
        <v>-1.7602969044483427E-2</v>
      </c>
      <c r="AF44">
        <f t="shared" si="37"/>
        <v>0.13808496499725795</v>
      </c>
      <c r="AG44">
        <f t="shared" si="38"/>
        <v>0.97505684140591153</v>
      </c>
      <c r="AH44">
        <f t="shared" si="39"/>
        <v>0.17377197262284072</v>
      </c>
      <c r="AI44">
        <f t="shared" si="40"/>
        <v>261.98108486969886</v>
      </c>
      <c r="AJ44">
        <f t="shared" si="41"/>
        <v>10.012278226561559</v>
      </c>
    </row>
    <row r="45" spans="4:36" x14ac:dyDescent="0.15">
      <c r="D45" s="9" t="s">
        <v>77</v>
      </c>
      <c r="E45" s="9">
        <v>5897360.4648922225</v>
      </c>
      <c r="F45" s="9">
        <v>-1.0716512504211835</v>
      </c>
      <c r="G45" s="9">
        <v>33.539979588364822</v>
      </c>
      <c r="H45" s="18">
        <f t="shared" si="21"/>
        <v>-2.6165929758784046</v>
      </c>
      <c r="I45" s="14">
        <f t="shared" si="22"/>
        <v>270.51393310906553</v>
      </c>
      <c r="J45" s="9">
        <v>5.4168300767989974</v>
      </c>
      <c r="K45" s="9">
        <f t="shared" si="23"/>
        <v>437.39290307751088</v>
      </c>
      <c r="M45">
        <v>2015</v>
      </c>
      <c r="N45">
        <v>12</v>
      </c>
      <c r="O45">
        <v>1</v>
      </c>
      <c r="P45">
        <v>19</v>
      </c>
      <c r="Q45">
        <v>0</v>
      </c>
      <c r="R45">
        <v>0</v>
      </c>
      <c r="S45">
        <f t="shared" si="24"/>
        <v>2457358.2916666665</v>
      </c>
      <c r="T45">
        <f t="shared" si="25"/>
        <v>5814.7916666665114</v>
      </c>
      <c r="U45">
        <f t="shared" si="26"/>
        <v>283.21423889135417</v>
      </c>
      <c r="V45">
        <f t="shared" si="27"/>
        <v>327.10716979015888</v>
      </c>
      <c r="W45">
        <f t="shared" si="28"/>
        <v>610.32140868151305</v>
      </c>
      <c r="X45">
        <f t="shared" si="29"/>
        <v>5813.2916666665114</v>
      </c>
      <c r="Y45">
        <f t="shared" si="30"/>
        <v>19</v>
      </c>
      <c r="Z45">
        <f t="shared" si="31"/>
        <v>4.6880939121008698</v>
      </c>
      <c r="AA45">
        <f t="shared" si="32"/>
        <v>32.413393978767537</v>
      </c>
      <c r="AB45">
        <f t="shared" si="33"/>
        <v>452.66093009314824</v>
      </c>
      <c r="AC45">
        <f t="shared" si="34"/>
        <v>-4.241666411409184E-2</v>
      </c>
      <c r="AD45">
        <f t="shared" si="35"/>
        <v>0.99892511640931936</v>
      </c>
      <c r="AE45">
        <f t="shared" si="36"/>
        <v>-1.8693271839357779E-2</v>
      </c>
      <c r="AF45">
        <f t="shared" si="37"/>
        <v>-8.1603516222254011E-3</v>
      </c>
      <c r="AG45">
        <f t="shared" si="38"/>
        <v>0.99892511640931936</v>
      </c>
      <c r="AH45">
        <f t="shared" si="39"/>
        <v>-4.5629162473460508E-2</v>
      </c>
      <c r="AI45">
        <f t="shared" si="40"/>
        <v>270.51393310906553</v>
      </c>
      <c r="AJ45">
        <f t="shared" si="41"/>
        <v>-2.6165929758784046</v>
      </c>
    </row>
    <row r="46" spans="4:36" x14ac:dyDescent="0.15">
      <c r="D46" s="9" t="s">
        <v>78</v>
      </c>
      <c r="E46" s="9">
        <v>5892693.9932798408</v>
      </c>
      <c r="F46" s="9">
        <v>-1.1341629827230504</v>
      </c>
      <c r="G46" s="9">
        <v>33.357041092333787</v>
      </c>
      <c r="H46" s="18">
        <f t="shared" si="21"/>
        <v>-15.229352829698438</v>
      </c>
      <c r="I46" s="14">
        <f t="shared" si="22"/>
        <v>279.15811312694655</v>
      </c>
      <c r="J46" s="9">
        <v>5.4169410806231104</v>
      </c>
      <c r="K46" s="9">
        <f t="shared" si="23"/>
        <v>437.39290323946688</v>
      </c>
      <c r="M46">
        <v>2015</v>
      </c>
      <c r="N46">
        <v>12</v>
      </c>
      <c r="O46">
        <v>1</v>
      </c>
      <c r="P46">
        <v>20</v>
      </c>
      <c r="Q46">
        <v>0</v>
      </c>
      <c r="R46">
        <v>0</v>
      </c>
      <c r="S46">
        <f t="shared" si="24"/>
        <v>2457358.3333333335</v>
      </c>
      <c r="T46">
        <f t="shared" si="25"/>
        <v>5814.8333333334886</v>
      </c>
      <c r="U46">
        <f t="shared" si="26"/>
        <v>283.21424085358336</v>
      </c>
      <c r="V46">
        <f t="shared" si="27"/>
        <v>327.14823646790319</v>
      </c>
      <c r="W46">
        <f t="shared" si="28"/>
        <v>610.36247732148649</v>
      </c>
      <c r="X46">
        <f t="shared" si="29"/>
        <v>5813.3333333334886</v>
      </c>
      <c r="Y46">
        <f t="shared" si="30"/>
        <v>20</v>
      </c>
      <c r="Z46">
        <f t="shared" si="31"/>
        <v>4.6908318214324334</v>
      </c>
      <c r="AA46">
        <f t="shared" si="32"/>
        <v>33.416131888099102</v>
      </c>
      <c r="AB46">
        <f t="shared" si="33"/>
        <v>467.88493722915268</v>
      </c>
      <c r="AC46">
        <f t="shared" si="34"/>
        <v>-0.30310466185938167</v>
      </c>
      <c r="AD46">
        <f t="shared" si="35"/>
        <v>0.95275189583298381</v>
      </c>
      <c r="AE46">
        <f t="shared" si="36"/>
        <v>-1.9783552405093587E-2</v>
      </c>
      <c r="AF46">
        <f t="shared" si="37"/>
        <v>-0.15273991640861143</v>
      </c>
      <c r="AG46">
        <f t="shared" si="38"/>
        <v>0.95275189583298381</v>
      </c>
      <c r="AH46">
        <f t="shared" si="39"/>
        <v>-0.26255350487499796</v>
      </c>
      <c r="AI46">
        <f t="shared" si="40"/>
        <v>279.15811312694655</v>
      </c>
      <c r="AJ46">
        <f t="shared" si="41"/>
        <v>-15.229352829698438</v>
      </c>
    </row>
    <row r="47" spans="4:36" x14ac:dyDescent="0.15">
      <c r="D47" s="9" t="s">
        <v>79</v>
      </c>
      <c r="E47" s="9">
        <v>5888027.5216674581</v>
      </c>
      <c r="F47" s="9">
        <v>-1.1966747150249173</v>
      </c>
      <c r="G47" s="9">
        <v>33.174102596302745</v>
      </c>
      <c r="H47" s="18">
        <f t="shared" si="21"/>
        <v>-27.519433279793056</v>
      </c>
      <c r="I47" s="14">
        <f t="shared" si="22"/>
        <v>288.82881902818673</v>
      </c>
      <c r="J47" s="9">
        <v>5.4170520844472234</v>
      </c>
      <c r="K47" s="9">
        <f t="shared" si="23"/>
        <v>437.39290340142276</v>
      </c>
      <c r="M47">
        <v>2015</v>
      </c>
      <c r="N47">
        <v>12</v>
      </c>
      <c r="O47">
        <v>1</v>
      </c>
      <c r="P47">
        <v>21</v>
      </c>
      <c r="Q47">
        <v>0</v>
      </c>
      <c r="R47">
        <v>0</v>
      </c>
      <c r="S47">
        <f t="shared" si="24"/>
        <v>2457358.375</v>
      </c>
      <c r="T47">
        <f t="shared" si="25"/>
        <v>5814.875</v>
      </c>
      <c r="U47">
        <f t="shared" si="26"/>
        <v>283.2142428158125</v>
      </c>
      <c r="V47">
        <f t="shared" si="27"/>
        <v>327.1893031451873</v>
      </c>
      <c r="W47">
        <f t="shared" si="28"/>
        <v>610.40354596099974</v>
      </c>
      <c r="X47">
        <f t="shared" si="29"/>
        <v>5813.375</v>
      </c>
      <c r="Y47">
        <f t="shared" si="30"/>
        <v>21</v>
      </c>
      <c r="Z47">
        <f t="shared" si="31"/>
        <v>4.6935697307333157</v>
      </c>
      <c r="AA47">
        <f t="shared" si="32"/>
        <v>34.418869797399985</v>
      </c>
      <c r="AB47">
        <f t="shared" si="33"/>
        <v>483.10894436469698</v>
      </c>
      <c r="AC47">
        <f t="shared" si="34"/>
        <v>-0.54252898216868517</v>
      </c>
      <c r="AD47">
        <f t="shared" si="35"/>
        <v>0.8397777012913934</v>
      </c>
      <c r="AE47">
        <f t="shared" si="36"/>
        <v>-2.0873809445181718E-2</v>
      </c>
      <c r="AF47">
        <f t="shared" si="37"/>
        <v>-0.28545270764714481</v>
      </c>
      <c r="AG47">
        <f t="shared" si="38"/>
        <v>0.8397777012913934</v>
      </c>
      <c r="AH47">
        <f t="shared" si="39"/>
        <v>-0.46183348093296239</v>
      </c>
      <c r="AI47">
        <f t="shared" si="40"/>
        <v>288.82881902818673</v>
      </c>
      <c r="AJ47">
        <f t="shared" si="41"/>
        <v>-27.519433279793056</v>
      </c>
    </row>
    <row r="48" spans="4:36" x14ac:dyDescent="0.15">
      <c r="D48" s="9" t="s">
        <v>80</v>
      </c>
      <c r="E48" s="9">
        <v>5883361.0500550764</v>
      </c>
      <c r="F48" s="9">
        <v>-1.259186447326784</v>
      </c>
      <c r="G48" s="9">
        <v>32.991164100271703</v>
      </c>
      <c r="H48" s="18">
        <f t="shared" si="21"/>
        <v>-39.035938180149131</v>
      </c>
      <c r="I48" s="14">
        <f t="shared" si="22"/>
        <v>300.7830568317803</v>
      </c>
      <c r="J48" s="9">
        <v>5.4171630882713364</v>
      </c>
      <c r="K48" s="9">
        <f t="shared" si="23"/>
        <v>437.3929035633787</v>
      </c>
      <c r="M48">
        <v>2015</v>
      </c>
      <c r="N48">
        <v>12</v>
      </c>
      <c r="O48">
        <v>1</v>
      </c>
      <c r="P48">
        <v>22</v>
      </c>
      <c r="Q48">
        <v>0</v>
      </c>
      <c r="R48">
        <v>0</v>
      </c>
      <c r="S48">
        <f t="shared" si="24"/>
        <v>2457358.4166666665</v>
      </c>
      <c r="T48">
        <f t="shared" si="25"/>
        <v>5814.9166666665114</v>
      </c>
      <c r="U48">
        <f t="shared" si="26"/>
        <v>283.21424477804169</v>
      </c>
      <c r="V48">
        <f t="shared" si="27"/>
        <v>327.2303698224714</v>
      </c>
      <c r="W48">
        <f t="shared" si="28"/>
        <v>610.44461460051309</v>
      </c>
      <c r="X48">
        <f t="shared" si="29"/>
        <v>5813.4166666665114</v>
      </c>
      <c r="Y48">
        <f t="shared" si="30"/>
        <v>22</v>
      </c>
      <c r="Z48">
        <f t="shared" si="31"/>
        <v>4.6963076400342061</v>
      </c>
      <c r="AA48">
        <f t="shared" si="32"/>
        <v>35.421607706700875</v>
      </c>
      <c r="AB48">
        <f t="shared" si="33"/>
        <v>498.33295150024139</v>
      </c>
      <c r="AC48">
        <f t="shared" si="34"/>
        <v>-0.74390258918219476</v>
      </c>
      <c r="AD48">
        <f t="shared" si="35"/>
        <v>0.66792703095611172</v>
      </c>
      <c r="AE48">
        <f t="shared" si="36"/>
        <v>-2.1964041663140997E-2</v>
      </c>
      <c r="AF48">
        <f t="shared" si="37"/>
        <v>-0.39693024904687896</v>
      </c>
      <c r="AG48">
        <f t="shared" si="38"/>
        <v>0.66792703095611172</v>
      </c>
      <c r="AH48">
        <f t="shared" si="39"/>
        <v>-0.62953940203114855</v>
      </c>
      <c r="AI48">
        <f t="shared" si="40"/>
        <v>300.7830568317803</v>
      </c>
      <c r="AJ48">
        <f t="shared" si="41"/>
        <v>-39.035938180149131</v>
      </c>
    </row>
    <row r="49" spans="4:36" x14ac:dyDescent="0.15">
      <c r="D49" s="9" t="s">
        <v>81</v>
      </c>
      <c r="E49" s="9">
        <v>5878694.5784426946</v>
      </c>
      <c r="F49" s="9">
        <v>-1.3216981796286507</v>
      </c>
      <c r="G49" s="9">
        <v>32.808225604240668</v>
      </c>
      <c r="H49" s="18">
        <f t="shared" si="21"/>
        <v>-48.959068221730419</v>
      </c>
      <c r="I49" s="14">
        <f t="shared" si="22"/>
        <v>316.92244577795094</v>
      </c>
      <c r="J49" s="9">
        <v>5.4172740920954485</v>
      </c>
      <c r="K49" s="9">
        <f t="shared" si="23"/>
        <v>437.39290372533458</v>
      </c>
      <c r="M49">
        <v>2015</v>
      </c>
      <c r="N49">
        <v>12</v>
      </c>
      <c r="O49">
        <v>1</v>
      </c>
      <c r="P49">
        <v>23</v>
      </c>
      <c r="Q49">
        <v>0</v>
      </c>
      <c r="R49">
        <v>0</v>
      </c>
      <c r="S49">
        <f t="shared" si="24"/>
        <v>2457358.4583333335</v>
      </c>
      <c r="T49">
        <f t="shared" si="25"/>
        <v>5814.9583333334886</v>
      </c>
      <c r="U49">
        <f t="shared" si="26"/>
        <v>283.21424674027082</v>
      </c>
      <c r="V49">
        <f t="shared" si="27"/>
        <v>327.27143650021571</v>
      </c>
      <c r="W49">
        <f t="shared" si="28"/>
        <v>610.48568324048654</v>
      </c>
      <c r="X49">
        <f t="shared" si="29"/>
        <v>5813.4583333334886</v>
      </c>
      <c r="Y49">
        <f t="shared" si="30"/>
        <v>23</v>
      </c>
      <c r="Z49">
        <f t="shared" si="31"/>
        <v>4.6990455493657688</v>
      </c>
      <c r="AA49">
        <f t="shared" si="32"/>
        <v>36.42434561603244</v>
      </c>
      <c r="AB49">
        <f t="shared" si="33"/>
        <v>513.55695863624589</v>
      </c>
      <c r="AC49">
        <f t="shared" si="34"/>
        <v>-0.89310734247622037</v>
      </c>
      <c r="AD49">
        <f t="shared" si="35"/>
        <v>0.44925246407244968</v>
      </c>
      <c r="AE49">
        <f t="shared" si="36"/>
        <v>-2.305424776251979E-2</v>
      </c>
      <c r="AF49">
        <f t="shared" si="37"/>
        <v>-0.47929351645695262</v>
      </c>
      <c r="AG49">
        <f t="shared" si="38"/>
        <v>0.44925246407244968</v>
      </c>
      <c r="AH49">
        <f t="shared" si="39"/>
        <v>-0.75395619806933178</v>
      </c>
      <c r="AI49">
        <f t="shared" si="40"/>
        <v>316.92244577795094</v>
      </c>
      <c r="AJ49">
        <f t="shared" si="41"/>
        <v>-48.959068221730419</v>
      </c>
    </row>
    <row r="50" spans="4:36" x14ac:dyDescent="0.15">
      <c r="D50" s="9" t="s">
        <v>82</v>
      </c>
      <c r="E50" s="9">
        <v>5874028.1068303129</v>
      </c>
      <c r="F50" s="9">
        <v>-1.3842099119305176</v>
      </c>
      <c r="G50" s="9">
        <v>32.625287108209633</v>
      </c>
      <c r="H50" s="18">
        <f t="shared" si="21"/>
        <v>-55.81263308006649</v>
      </c>
      <c r="I50" s="14">
        <f t="shared" si="22"/>
        <v>339.68504550200748</v>
      </c>
      <c r="J50" s="9">
        <v>5.4173850959195615</v>
      </c>
      <c r="K50" s="9">
        <f t="shared" si="23"/>
        <v>437.39290388729046</v>
      </c>
      <c r="M50">
        <v>2015</v>
      </c>
      <c r="N50">
        <v>12</v>
      </c>
      <c r="O50">
        <v>2</v>
      </c>
      <c r="P50">
        <v>0</v>
      </c>
      <c r="Q50">
        <v>0</v>
      </c>
      <c r="R50">
        <v>0</v>
      </c>
      <c r="S50">
        <f t="shared" si="24"/>
        <v>2457358.5</v>
      </c>
      <c r="T50">
        <f t="shared" si="25"/>
        <v>5815</v>
      </c>
      <c r="U50">
        <f t="shared" si="26"/>
        <v>283.21424870250002</v>
      </c>
      <c r="V50">
        <f t="shared" si="27"/>
        <v>327.31250317749982</v>
      </c>
      <c r="W50">
        <f t="shared" si="28"/>
        <v>610.52675187999989</v>
      </c>
      <c r="X50">
        <f t="shared" si="29"/>
        <v>5813.5</v>
      </c>
      <c r="Y50">
        <f t="shared" si="30"/>
        <v>0</v>
      </c>
      <c r="Z50">
        <f t="shared" si="31"/>
        <v>4.7017834586666591</v>
      </c>
      <c r="AA50">
        <f t="shared" si="32"/>
        <v>13.427083525333327</v>
      </c>
      <c r="AB50">
        <f t="shared" si="33"/>
        <v>168.78096577179025</v>
      </c>
      <c r="AC50">
        <f t="shared" si="34"/>
        <v>-0.98031306392288009</v>
      </c>
      <c r="AD50">
        <f t="shared" si="35"/>
        <v>0.19596771002817182</v>
      </c>
      <c r="AE50">
        <f t="shared" si="36"/>
        <v>-2.4144426446897512E-2</v>
      </c>
      <c r="AF50">
        <f t="shared" si="37"/>
        <v>-0.52705650365133738</v>
      </c>
      <c r="AG50">
        <f t="shared" si="38"/>
        <v>0.19596771002817182</v>
      </c>
      <c r="AH50">
        <f t="shared" si="39"/>
        <v>-0.82692690038790151</v>
      </c>
      <c r="AI50">
        <f t="shared" si="40"/>
        <v>339.68504550200748</v>
      </c>
      <c r="AJ50">
        <f t="shared" si="41"/>
        <v>-55.81263308006649</v>
      </c>
    </row>
    <row r="51" spans="4:36" x14ac:dyDescent="0.15">
      <c r="D51" s="9" t="s">
        <v>83</v>
      </c>
      <c r="E51" s="9">
        <v>5869361.6352179302</v>
      </c>
      <c r="F51" s="9">
        <v>-1.4467216442323843</v>
      </c>
      <c r="G51" s="9">
        <v>32.442348612178591</v>
      </c>
      <c r="H51" s="18">
        <f t="shared" si="21"/>
        <v>-57.346446521370297</v>
      </c>
      <c r="I51" s="14">
        <f t="shared" si="22"/>
        <v>7.1678965439057265</v>
      </c>
      <c r="J51" s="9">
        <v>5.4174960997436745</v>
      </c>
      <c r="K51" s="9">
        <f t="shared" si="23"/>
        <v>437.3929040492464</v>
      </c>
      <c r="M51">
        <v>2015</v>
      </c>
      <c r="N51">
        <v>12</v>
      </c>
      <c r="O51">
        <v>2</v>
      </c>
      <c r="P51">
        <v>1</v>
      </c>
      <c r="Q51">
        <v>0</v>
      </c>
      <c r="R51">
        <v>0</v>
      </c>
      <c r="S51">
        <f t="shared" si="24"/>
        <v>2457358.5416666665</v>
      </c>
      <c r="T51">
        <f t="shared" si="25"/>
        <v>5815.0416666665114</v>
      </c>
      <c r="U51">
        <f t="shared" si="26"/>
        <v>283.21425066472915</v>
      </c>
      <c r="V51">
        <f t="shared" si="27"/>
        <v>327.35356985478393</v>
      </c>
      <c r="W51">
        <f t="shared" si="28"/>
        <v>610.56782051951313</v>
      </c>
      <c r="X51">
        <f t="shared" si="29"/>
        <v>5813.5416666665114</v>
      </c>
      <c r="Y51">
        <f t="shared" si="30"/>
        <v>1</v>
      </c>
      <c r="Z51">
        <f t="shared" si="31"/>
        <v>4.7045213679675424</v>
      </c>
      <c r="AA51">
        <f t="shared" si="32"/>
        <v>14.42982143463421</v>
      </c>
      <c r="AB51">
        <f t="shared" si="33"/>
        <v>184.00497290733455</v>
      </c>
      <c r="AC51">
        <f t="shared" si="34"/>
        <v>-0.99735267993138133</v>
      </c>
      <c r="AD51">
        <f t="shared" si="35"/>
        <v>-6.8197125940911721E-2</v>
      </c>
      <c r="AE51">
        <f t="shared" si="36"/>
        <v>-2.5234576419886169E-2</v>
      </c>
      <c r="AF51">
        <f t="shared" si="37"/>
        <v>-0.53566134665281706</v>
      </c>
      <c r="AG51">
        <f t="shared" si="38"/>
        <v>-6.8197125940911721E-2</v>
      </c>
      <c r="AH51">
        <f t="shared" si="39"/>
        <v>-0.84167456520646389</v>
      </c>
      <c r="AI51">
        <f t="shared" si="40"/>
        <v>7.1678965439057265</v>
      </c>
      <c r="AJ51">
        <f t="shared" si="41"/>
        <v>-57.346446521370297</v>
      </c>
    </row>
    <row r="52" spans="4:36" x14ac:dyDescent="0.15">
      <c r="D52" s="9" t="s">
        <v>84</v>
      </c>
      <c r="E52" s="9">
        <v>5864695.1636055484</v>
      </c>
      <c r="F52" s="9">
        <v>-1.5092333765342509</v>
      </c>
      <c r="G52" s="9">
        <v>32.259410116147549</v>
      </c>
      <c r="H52" s="18">
        <f t="shared" si="21"/>
        <v>-53.003933469255649</v>
      </c>
      <c r="I52" s="14">
        <f t="shared" si="22"/>
        <v>32.882278994592497</v>
      </c>
      <c r="J52" s="9">
        <v>5.4176071035677875</v>
      </c>
      <c r="K52" s="9">
        <f t="shared" si="23"/>
        <v>437.39290421120234</v>
      </c>
      <c r="M52">
        <v>2015</v>
      </c>
      <c r="N52">
        <v>12</v>
      </c>
      <c r="O52">
        <v>2</v>
      </c>
      <c r="P52">
        <v>2</v>
      </c>
      <c r="Q52">
        <v>0</v>
      </c>
      <c r="R52">
        <v>0</v>
      </c>
      <c r="S52">
        <f t="shared" si="24"/>
        <v>2457358.5833333335</v>
      </c>
      <c r="T52">
        <f t="shared" si="25"/>
        <v>5815.0833333334886</v>
      </c>
      <c r="U52">
        <f t="shared" si="26"/>
        <v>283.21425262695834</v>
      </c>
      <c r="V52">
        <f t="shared" si="27"/>
        <v>327.39463653252824</v>
      </c>
      <c r="W52">
        <f t="shared" si="28"/>
        <v>610.60888915948658</v>
      </c>
      <c r="X52">
        <f t="shared" si="29"/>
        <v>5813.5833333334886</v>
      </c>
      <c r="Y52">
        <f t="shared" si="30"/>
        <v>2</v>
      </c>
      <c r="Z52">
        <f t="shared" si="31"/>
        <v>4.7072592772991051</v>
      </c>
      <c r="AA52">
        <f t="shared" si="32"/>
        <v>15.432559343965773</v>
      </c>
      <c r="AB52">
        <f t="shared" si="33"/>
        <v>199.22898004333905</v>
      </c>
      <c r="AC52">
        <f t="shared" si="34"/>
        <v>-0.94446158684236292</v>
      </c>
      <c r="AD52">
        <f t="shared" si="35"/>
        <v>-0.32756575116980141</v>
      </c>
      <c r="AE52">
        <f t="shared" si="36"/>
        <v>-2.6324696385131924E-2</v>
      </c>
      <c r="AF52">
        <f t="shared" si="37"/>
        <v>-0.50523941608368073</v>
      </c>
      <c r="AG52">
        <f t="shared" si="38"/>
        <v>-0.32756575116980141</v>
      </c>
      <c r="AH52">
        <f t="shared" si="39"/>
        <v>-0.79839452095814445</v>
      </c>
      <c r="AI52">
        <f t="shared" si="40"/>
        <v>32.882278994592497</v>
      </c>
      <c r="AJ52">
        <f t="shared" si="41"/>
        <v>-53.003933469255649</v>
      </c>
    </row>
    <row r="53" spans="4:36" x14ac:dyDescent="0.15">
      <c r="D53" s="9" t="s">
        <v>85</v>
      </c>
      <c r="E53" s="9">
        <v>5860028.6919931667</v>
      </c>
      <c r="F53" s="9">
        <v>-1.5717451088361178</v>
      </c>
      <c r="G53" s="9">
        <v>32.076471620116514</v>
      </c>
      <c r="H53" s="18">
        <f t="shared" si="21"/>
        <v>-44.46297566398276</v>
      </c>
      <c r="I53" s="14">
        <f t="shared" si="22"/>
        <v>52.10875470161335</v>
      </c>
      <c r="J53" s="9">
        <v>5.4177181073919005</v>
      </c>
      <c r="K53" s="9">
        <f t="shared" si="23"/>
        <v>437.39290437315827</v>
      </c>
      <c r="M53">
        <v>2015</v>
      </c>
      <c r="N53">
        <v>12</v>
      </c>
      <c r="O53">
        <v>2</v>
      </c>
      <c r="P53">
        <v>3</v>
      </c>
      <c r="Q53">
        <v>0</v>
      </c>
      <c r="R53">
        <v>0</v>
      </c>
      <c r="S53">
        <f t="shared" si="24"/>
        <v>2457358.625</v>
      </c>
      <c r="T53">
        <f t="shared" si="25"/>
        <v>5815.125</v>
      </c>
      <c r="U53">
        <f t="shared" si="26"/>
        <v>283.21425458918753</v>
      </c>
      <c r="V53">
        <f t="shared" si="27"/>
        <v>327.43570320981235</v>
      </c>
      <c r="W53">
        <f t="shared" si="28"/>
        <v>610.64995779899982</v>
      </c>
      <c r="X53">
        <f t="shared" si="29"/>
        <v>5813.625</v>
      </c>
      <c r="Y53">
        <f t="shared" si="30"/>
        <v>3</v>
      </c>
      <c r="Z53">
        <f t="shared" si="31"/>
        <v>4.7099971865999883</v>
      </c>
      <c r="AA53">
        <f t="shared" si="32"/>
        <v>16.435297253266654</v>
      </c>
      <c r="AB53">
        <f t="shared" si="33"/>
        <v>214.45298717888332</v>
      </c>
      <c r="AC53">
        <f t="shared" si="34"/>
        <v>-0.82535231857270053</v>
      </c>
      <c r="AD53">
        <f t="shared" si="35"/>
        <v>-0.56395210770732251</v>
      </c>
      <c r="AE53">
        <f t="shared" si="36"/>
        <v>-2.7414785046316625E-2</v>
      </c>
      <c r="AF53">
        <f t="shared" si="37"/>
        <v>-0.43786259695813345</v>
      </c>
      <c r="AG53">
        <f t="shared" si="38"/>
        <v>-0.56395210770732251</v>
      </c>
      <c r="AH53">
        <f t="shared" si="39"/>
        <v>-0.70016738455711258</v>
      </c>
      <c r="AI53">
        <f t="shared" si="40"/>
        <v>52.10875470161335</v>
      </c>
      <c r="AJ53">
        <f t="shared" si="41"/>
        <v>-44.46297566398276</v>
      </c>
    </row>
    <row r="54" spans="4:36" x14ac:dyDescent="0.15">
      <c r="D54" s="9" t="s">
        <v>86</v>
      </c>
      <c r="E54" s="9">
        <v>5855362.220380784</v>
      </c>
      <c r="F54" s="9">
        <v>-1.6342568411379848</v>
      </c>
      <c r="G54" s="9">
        <v>31.893533124085476</v>
      </c>
      <c r="H54" s="18">
        <f t="shared" si="21"/>
        <v>-33.653866527307621</v>
      </c>
      <c r="I54" s="14">
        <f t="shared" si="22"/>
        <v>65.975410891303326</v>
      </c>
      <c r="J54" s="9">
        <v>5.4178291112160135</v>
      </c>
      <c r="K54" s="9">
        <f t="shared" si="23"/>
        <v>437.39290453511416</v>
      </c>
      <c r="M54">
        <v>2015</v>
      </c>
      <c r="N54">
        <v>12</v>
      </c>
      <c r="O54">
        <v>2</v>
      </c>
      <c r="P54">
        <v>4</v>
      </c>
      <c r="Q54">
        <v>0</v>
      </c>
      <c r="R54">
        <v>0</v>
      </c>
      <c r="S54">
        <f t="shared" si="24"/>
        <v>2457358.6666666665</v>
      </c>
      <c r="T54">
        <f t="shared" si="25"/>
        <v>5815.1666666665114</v>
      </c>
      <c r="U54">
        <f t="shared" si="26"/>
        <v>283.21425655141667</v>
      </c>
      <c r="V54">
        <f t="shared" si="27"/>
        <v>327.47676988709645</v>
      </c>
      <c r="W54">
        <f t="shared" si="28"/>
        <v>610.69102643851306</v>
      </c>
      <c r="X54">
        <f t="shared" si="29"/>
        <v>5813.6666666665114</v>
      </c>
      <c r="Y54">
        <f t="shared" si="30"/>
        <v>4</v>
      </c>
      <c r="Z54">
        <f t="shared" si="31"/>
        <v>4.7127350959008707</v>
      </c>
      <c r="AA54">
        <f t="shared" si="32"/>
        <v>17.438035162567537</v>
      </c>
      <c r="AB54">
        <f t="shared" si="33"/>
        <v>229.67699431442759</v>
      </c>
      <c r="AC54">
        <f t="shared" si="34"/>
        <v>-0.6483804130963583</v>
      </c>
      <c r="AD54">
        <f t="shared" si="35"/>
        <v>-0.76078269824336264</v>
      </c>
      <c r="AE54">
        <f t="shared" si="36"/>
        <v>-2.8504841107159326E-2</v>
      </c>
      <c r="AF54">
        <f t="shared" si="37"/>
        <v>-0.3381939332528861</v>
      </c>
      <c r="AG54">
        <f t="shared" si="38"/>
        <v>-0.76078269824336264</v>
      </c>
      <c r="AH54">
        <f t="shared" si="39"/>
        <v>-0.55392648389880317</v>
      </c>
      <c r="AI54">
        <f t="shared" si="40"/>
        <v>65.975410891303326</v>
      </c>
      <c r="AJ54">
        <f t="shared" si="41"/>
        <v>-33.653866527307621</v>
      </c>
    </row>
    <row r="55" spans="4:36" x14ac:dyDescent="0.15">
      <c r="D55" s="9" t="s">
        <v>87</v>
      </c>
      <c r="E55" s="9">
        <v>5850695.7487684023</v>
      </c>
      <c r="F55" s="9">
        <v>-1.6967685734398512</v>
      </c>
      <c r="G55" s="9">
        <v>31.710594628054437</v>
      </c>
      <c r="H55" s="18">
        <f t="shared" si="21"/>
        <v>-21.724870202413161</v>
      </c>
      <c r="I55" s="14">
        <f t="shared" si="22"/>
        <v>76.683465326681628</v>
      </c>
      <c r="J55" s="9">
        <v>5.4179401150401265</v>
      </c>
      <c r="K55" s="9">
        <f t="shared" si="23"/>
        <v>437.39290469707009</v>
      </c>
      <c r="M55">
        <v>2015</v>
      </c>
      <c r="N55">
        <v>12</v>
      </c>
      <c r="O55">
        <v>2</v>
      </c>
      <c r="P55">
        <v>5</v>
      </c>
      <c r="Q55">
        <v>0</v>
      </c>
      <c r="R55">
        <v>0</v>
      </c>
      <c r="S55">
        <f t="shared" si="24"/>
        <v>2457358.7083333335</v>
      </c>
      <c r="T55">
        <f t="shared" si="25"/>
        <v>5815.2083333334886</v>
      </c>
      <c r="U55">
        <f t="shared" si="26"/>
        <v>283.21425851364586</v>
      </c>
      <c r="V55">
        <f t="shared" si="27"/>
        <v>327.51783656484076</v>
      </c>
      <c r="W55">
        <f t="shared" si="28"/>
        <v>610.73209507848662</v>
      </c>
      <c r="X55">
        <f t="shared" si="29"/>
        <v>5813.7083333334886</v>
      </c>
      <c r="Y55">
        <f t="shared" si="30"/>
        <v>5</v>
      </c>
      <c r="Z55">
        <f t="shared" si="31"/>
        <v>4.7154730052324414</v>
      </c>
      <c r="AA55">
        <f t="shared" si="32"/>
        <v>18.440773071899109</v>
      </c>
      <c r="AB55">
        <f t="shared" si="33"/>
        <v>244.9010014504322</v>
      </c>
      <c r="AC55">
        <f t="shared" si="34"/>
        <v>-0.42595823095305235</v>
      </c>
      <c r="AD55">
        <f t="shared" si="35"/>
        <v>-0.90425866296723534</v>
      </c>
      <c r="AE55">
        <f t="shared" si="36"/>
        <v>-2.9594863271417859E-2</v>
      </c>
      <c r="AF55">
        <f t="shared" si="37"/>
        <v>-0.21316049284410596</v>
      </c>
      <c r="AG55">
        <f t="shared" si="38"/>
        <v>-0.90425866296723534</v>
      </c>
      <c r="AH55">
        <f t="shared" si="39"/>
        <v>-0.36997145124883041</v>
      </c>
      <c r="AI55">
        <f t="shared" si="40"/>
        <v>76.683465326681628</v>
      </c>
      <c r="AJ55">
        <f t="shared" si="41"/>
        <v>-21.724870202413161</v>
      </c>
    </row>
    <row r="56" spans="4:36" x14ac:dyDescent="0.15">
      <c r="D56" s="9" t="s">
        <v>88</v>
      </c>
      <c r="E56" s="9">
        <v>5846029.2771560205</v>
      </c>
      <c r="F56" s="9">
        <v>-1.7592803057417181</v>
      </c>
      <c r="G56" s="9">
        <v>31.527656132023399</v>
      </c>
      <c r="H56" s="18">
        <f t="shared" si="21"/>
        <v>-9.2839199827981069</v>
      </c>
      <c r="I56" s="14">
        <f t="shared" si="22"/>
        <v>85.799530396298834</v>
      </c>
      <c r="J56" s="9">
        <v>5.4180511188642395</v>
      </c>
      <c r="K56" s="9">
        <f t="shared" si="23"/>
        <v>437.39290485902598</v>
      </c>
      <c r="M56">
        <v>2015</v>
      </c>
      <c r="N56">
        <v>12</v>
      </c>
      <c r="O56">
        <v>2</v>
      </c>
      <c r="P56">
        <v>6</v>
      </c>
      <c r="Q56">
        <v>0</v>
      </c>
      <c r="R56">
        <v>0</v>
      </c>
      <c r="S56">
        <f t="shared" si="24"/>
        <v>2457358.75</v>
      </c>
      <c r="T56">
        <f t="shared" si="25"/>
        <v>5815.25</v>
      </c>
      <c r="U56">
        <f t="shared" si="26"/>
        <v>283.21426047587499</v>
      </c>
      <c r="V56">
        <f t="shared" si="27"/>
        <v>327.55890324212487</v>
      </c>
      <c r="W56">
        <f t="shared" si="28"/>
        <v>610.77316371799986</v>
      </c>
      <c r="X56">
        <f t="shared" si="29"/>
        <v>5813.75</v>
      </c>
      <c r="Y56">
        <f t="shared" si="30"/>
        <v>6</v>
      </c>
      <c r="Z56">
        <f t="shared" si="31"/>
        <v>4.7182109145333246</v>
      </c>
      <c r="AA56">
        <f t="shared" si="32"/>
        <v>19.443510981199992</v>
      </c>
      <c r="AB56">
        <f t="shared" si="33"/>
        <v>260.12500858597645</v>
      </c>
      <c r="AC56">
        <f t="shared" si="34"/>
        <v>-0.17368432587592819</v>
      </c>
      <c r="AD56">
        <f t="shared" si="35"/>
        <v>-0.98432321668778899</v>
      </c>
      <c r="AE56">
        <f t="shared" si="36"/>
        <v>-3.0684850242890378E-2</v>
      </c>
      <c r="AF56">
        <f t="shared" si="37"/>
        <v>-7.1467488306492175E-2</v>
      </c>
      <c r="AG56">
        <f t="shared" si="38"/>
        <v>-0.98432321668778899</v>
      </c>
      <c r="AH56">
        <f t="shared" si="39"/>
        <v>-0.16124578507534898</v>
      </c>
      <c r="AI56">
        <f t="shared" si="40"/>
        <v>85.799530396298834</v>
      </c>
      <c r="AJ56">
        <f t="shared" si="41"/>
        <v>-9.2839199827981069</v>
      </c>
    </row>
    <row r="57" spans="4:36" x14ac:dyDescent="0.15">
      <c r="D57" s="9" t="s">
        <v>89</v>
      </c>
      <c r="E57" s="9">
        <v>5841362.8055436388</v>
      </c>
      <c r="F57" s="9">
        <v>-1.821792038043585</v>
      </c>
      <c r="G57" s="9">
        <v>31.34471763599236</v>
      </c>
      <c r="H57" s="18">
        <f t="shared" si="21"/>
        <v>3.3020709294898625</v>
      </c>
      <c r="I57" s="14">
        <f t="shared" si="22"/>
        <v>94.380798211214483</v>
      </c>
      <c r="J57" s="9">
        <v>5.4181621226883525</v>
      </c>
      <c r="K57" s="9">
        <f t="shared" si="23"/>
        <v>437.39290502098186</v>
      </c>
      <c r="M57">
        <v>2015</v>
      </c>
      <c r="N57">
        <v>12</v>
      </c>
      <c r="O57">
        <v>2</v>
      </c>
      <c r="P57">
        <v>7</v>
      </c>
      <c r="Q57">
        <v>0</v>
      </c>
      <c r="R57">
        <v>0</v>
      </c>
      <c r="S57">
        <f t="shared" si="24"/>
        <v>2457358.7916666665</v>
      </c>
      <c r="T57">
        <f t="shared" si="25"/>
        <v>5815.2916666665114</v>
      </c>
      <c r="U57">
        <f t="shared" si="26"/>
        <v>283.21426243810419</v>
      </c>
      <c r="V57">
        <f t="shared" si="27"/>
        <v>327.59996991940898</v>
      </c>
      <c r="W57">
        <f t="shared" si="28"/>
        <v>610.81423235751322</v>
      </c>
      <c r="X57">
        <f t="shared" si="29"/>
        <v>5813.7916666665114</v>
      </c>
      <c r="Y57">
        <f t="shared" si="30"/>
        <v>7</v>
      </c>
      <c r="Z57">
        <f t="shared" si="31"/>
        <v>4.720948823834215</v>
      </c>
      <c r="AA57">
        <f t="shared" si="32"/>
        <v>20.446248890500883</v>
      </c>
      <c r="AB57">
        <f t="shared" si="33"/>
        <v>275.34901572152086</v>
      </c>
      <c r="AC57">
        <f t="shared" si="34"/>
        <v>9.0750560701927954E-2</v>
      </c>
      <c r="AD57">
        <f t="shared" si="35"/>
        <v>-0.99536661475616406</v>
      </c>
      <c r="AE57">
        <f t="shared" si="36"/>
        <v>-3.1774800725416864E-2</v>
      </c>
      <c r="AF57">
        <f t="shared" si="37"/>
        <v>7.7012263612786541E-2</v>
      </c>
      <c r="AG57">
        <f t="shared" si="38"/>
        <v>-0.99536661475616406</v>
      </c>
      <c r="AH57">
        <f t="shared" si="39"/>
        <v>5.7570943036300344E-2</v>
      </c>
      <c r="AI57">
        <f t="shared" si="40"/>
        <v>94.380798211214483</v>
      </c>
      <c r="AJ57">
        <f t="shared" si="41"/>
        <v>3.3020709294898625</v>
      </c>
    </row>
    <row r="58" spans="4:36" x14ac:dyDescent="0.15">
      <c r="D58" s="9" t="s">
        <v>90</v>
      </c>
      <c r="E58" s="9">
        <v>5836696.3339312561</v>
      </c>
      <c r="F58" s="9">
        <v>-1.8843037703454519</v>
      </c>
      <c r="G58" s="9">
        <v>31.161779139961318</v>
      </c>
      <c r="H58" s="18">
        <f t="shared" si="21"/>
        <v>15.737269233752405</v>
      </c>
      <c r="I58" s="14">
        <f t="shared" si="22"/>
        <v>103.29142689358098</v>
      </c>
      <c r="J58" s="9">
        <v>5.4182731265124655</v>
      </c>
      <c r="K58" s="9">
        <f t="shared" si="23"/>
        <v>437.39290518293785</v>
      </c>
      <c r="M58">
        <v>2015</v>
      </c>
      <c r="N58">
        <v>12</v>
      </c>
      <c r="O58">
        <v>2</v>
      </c>
      <c r="P58">
        <v>8</v>
      </c>
      <c r="Q58">
        <v>0</v>
      </c>
      <c r="R58">
        <v>0</v>
      </c>
      <c r="S58">
        <f t="shared" si="24"/>
        <v>2457358.8333333335</v>
      </c>
      <c r="T58">
        <f t="shared" si="25"/>
        <v>5815.3333333334886</v>
      </c>
      <c r="U58">
        <f t="shared" si="26"/>
        <v>283.21426440033338</v>
      </c>
      <c r="V58">
        <f t="shared" si="27"/>
        <v>327.64103659715329</v>
      </c>
      <c r="W58">
        <f t="shared" si="28"/>
        <v>610.85530099748667</v>
      </c>
      <c r="X58">
        <f t="shared" si="29"/>
        <v>5813.8333333334886</v>
      </c>
      <c r="Y58">
        <f t="shared" si="30"/>
        <v>8</v>
      </c>
      <c r="Z58">
        <f t="shared" si="31"/>
        <v>4.7236867331657777</v>
      </c>
      <c r="AA58">
        <f t="shared" si="32"/>
        <v>21.448986799832447</v>
      </c>
      <c r="AB58">
        <f t="shared" si="33"/>
        <v>290.57302285752542</v>
      </c>
      <c r="AC58">
        <f t="shared" si="34"/>
        <v>0.34880414789270964</v>
      </c>
      <c r="AD58">
        <f t="shared" si="35"/>
        <v>-0.93661922734079761</v>
      </c>
      <c r="AE58">
        <f t="shared" si="36"/>
        <v>-3.2864713422880706E-2</v>
      </c>
      <c r="AF58">
        <f t="shared" si="37"/>
        <v>0.22193072063094807</v>
      </c>
      <c r="AG58">
        <f t="shared" si="38"/>
        <v>-0.93661922734079761</v>
      </c>
      <c r="AH58">
        <f t="shared" si="39"/>
        <v>0.27109256392559983</v>
      </c>
      <c r="AI58">
        <f t="shared" si="40"/>
        <v>103.29142689358098</v>
      </c>
      <c r="AJ58">
        <f t="shared" si="41"/>
        <v>15.737269233752405</v>
      </c>
    </row>
    <row r="59" spans="4:36" x14ac:dyDescent="0.15">
      <c r="D59" s="9" t="s">
        <v>91</v>
      </c>
      <c r="E59" s="9">
        <v>5832029.8623188743</v>
      </c>
      <c r="F59" s="9">
        <v>-1.9468155026473184</v>
      </c>
      <c r="G59" s="9">
        <v>30.978840643930283</v>
      </c>
      <c r="H59" s="18">
        <f t="shared" si="21"/>
        <v>27.679301623300915</v>
      </c>
      <c r="I59" s="14">
        <f t="shared" si="22"/>
        <v>113.46825331649593</v>
      </c>
      <c r="J59" s="9">
        <v>5.4183841303365785</v>
      </c>
      <c r="K59" s="9">
        <f t="shared" si="23"/>
        <v>437.39290534489373</v>
      </c>
      <c r="M59">
        <v>2015</v>
      </c>
      <c r="N59">
        <v>12</v>
      </c>
      <c r="O59">
        <v>2</v>
      </c>
      <c r="P59">
        <v>9</v>
      </c>
      <c r="Q59">
        <v>0</v>
      </c>
      <c r="R59">
        <v>0</v>
      </c>
      <c r="S59">
        <f t="shared" si="24"/>
        <v>2457358.875</v>
      </c>
      <c r="T59">
        <f t="shared" si="25"/>
        <v>5815.375</v>
      </c>
      <c r="U59">
        <f t="shared" si="26"/>
        <v>283.21426636256251</v>
      </c>
      <c r="V59">
        <f t="shared" si="27"/>
        <v>327.6821032744374</v>
      </c>
      <c r="W59">
        <f t="shared" si="28"/>
        <v>610.89636963699991</v>
      </c>
      <c r="X59">
        <f t="shared" si="29"/>
        <v>5813.875</v>
      </c>
      <c r="Y59">
        <f t="shared" si="30"/>
        <v>9</v>
      </c>
      <c r="Z59">
        <f t="shared" si="31"/>
        <v>4.7264246424666601</v>
      </c>
      <c r="AA59">
        <f t="shared" si="32"/>
        <v>22.45172470913333</v>
      </c>
      <c r="AB59">
        <f t="shared" si="33"/>
        <v>305.79702999306971</v>
      </c>
      <c r="AC59">
        <f t="shared" si="34"/>
        <v>0.58238289418808487</v>
      </c>
      <c r="AD59">
        <f t="shared" si="35"/>
        <v>-0.81220517763438727</v>
      </c>
      <c r="AE59">
        <f t="shared" si="36"/>
        <v>-3.3954587039210199E-2</v>
      </c>
      <c r="AF59">
        <f t="shared" si="37"/>
        <v>0.35319027209327808</v>
      </c>
      <c r="AG59">
        <f t="shared" si="38"/>
        <v>-0.81220517763438727</v>
      </c>
      <c r="AH59">
        <f t="shared" si="39"/>
        <v>0.46430526717082327</v>
      </c>
      <c r="AI59">
        <f t="shared" si="40"/>
        <v>113.46825331649593</v>
      </c>
      <c r="AJ59">
        <f t="shared" si="41"/>
        <v>27.679301623300915</v>
      </c>
    </row>
    <row r="60" spans="4:36" x14ac:dyDescent="0.15">
      <c r="D60" s="9" t="s">
        <v>92</v>
      </c>
      <c r="E60" s="9">
        <v>5827363.3907064926</v>
      </c>
      <c r="F60" s="9">
        <v>-2.0093272349491853</v>
      </c>
      <c r="G60" s="9">
        <v>30.795902147899241</v>
      </c>
      <c r="H60" s="18">
        <f t="shared" si="21"/>
        <v>38.600566709181521</v>
      </c>
      <c r="I60" s="14">
        <f t="shared" si="22"/>
        <v>126.16900319919134</v>
      </c>
      <c r="J60" s="9">
        <v>5.4184951341606915</v>
      </c>
      <c r="K60" s="9">
        <f t="shared" si="23"/>
        <v>437.39290550684967</v>
      </c>
      <c r="M60">
        <v>2015</v>
      </c>
      <c r="N60">
        <v>12</v>
      </c>
      <c r="O60">
        <v>2</v>
      </c>
      <c r="P60">
        <v>10</v>
      </c>
      <c r="Q60">
        <v>0</v>
      </c>
      <c r="R60">
        <v>0</v>
      </c>
      <c r="S60">
        <f t="shared" si="24"/>
        <v>2457358.9166666665</v>
      </c>
      <c r="T60">
        <f t="shared" si="25"/>
        <v>5815.4166666665114</v>
      </c>
      <c r="U60">
        <f t="shared" si="26"/>
        <v>283.21426832479165</v>
      </c>
      <c r="V60">
        <f t="shared" si="27"/>
        <v>327.7231699517215</v>
      </c>
      <c r="W60">
        <f t="shared" si="28"/>
        <v>610.93743827651315</v>
      </c>
      <c r="X60">
        <f t="shared" si="29"/>
        <v>5813.9166666665114</v>
      </c>
      <c r="Y60">
        <f t="shared" si="30"/>
        <v>10</v>
      </c>
      <c r="Z60">
        <f t="shared" si="31"/>
        <v>4.7291625517675433</v>
      </c>
      <c r="AA60">
        <f t="shared" si="32"/>
        <v>23.454462618434214</v>
      </c>
      <c r="AB60">
        <f t="shared" si="33"/>
        <v>321.02103712861395</v>
      </c>
      <c r="AC60">
        <f t="shared" si="34"/>
        <v>0.77511071873285731</v>
      </c>
      <c r="AD60">
        <f t="shared" si="35"/>
        <v>-0.63085280558366819</v>
      </c>
      <c r="AE60">
        <f t="shared" si="36"/>
        <v>-3.5044420278380159E-2</v>
      </c>
      <c r="AF60">
        <f t="shared" si="37"/>
        <v>0.46165178455284361</v>
      </c>
      <c r="AG60">
        <f t="shared" si="38"/>
        <v>-0.63085280558366819</v>
      </c>
      <c r="AH60">
        <f t="shared" si="39"/>
        <v>0.62362037130484227</v>
      </c>
      <c r="AI60">
        <f t="shared" si="40"/>
        <v>126.16900319919134</v>
      </c>
      <c r="AJ60">
        <f t="shared" si="41"/>
        <v>38.600566709181521</v>
      </c>
    </row>
    <row r="61" spans="4:36" x14ac:dyDescent="0.15">
      <c r="D61" s="9" t="s">
        <v>93</v>
      </c>
      <c r="E61" s="9">
        <v>5823483.8522540424</v>
      </c>
      <c r="F61" s="9">
        <v>-2.0726506324387146</v>
      </c>
      <c r="G61" s="9">
        <v>30.60996692425033</v>
      </c>
      <c r="H61" s="18">
        <f t="shared" si="21"/>
        <v>47.571549535965289</v>
      </c>
      <c r="I61" s="14">
        <f t="shared" si="22"/>
        <v>143.08522253107142</v>
      </c>
      <c r="J61" s="9">
        <v>5.4186181329268059</v>
      </c>
      <c r="K61" s="9">
        <f t="shared" si="23"/>
        <v>437.39290568630639</v>
      </c>
      <c r="M61">
        <v>2015</v>
      </c>
      <c r="N61">
        <v>12</v>
      </c>
      <c r="O61">
        <v>2</v>
      </c>
      <c r="P61">
        <v>11</v>
      </c>
      <c r="Q61">
        <v>0</v>
      </c>
      <c r="R61">
        <v>0</v>
      </c>
      <c r="S61">
        <f t="shared" si="24"/>
        <v>2457358.9583333335</v>
      </c>
      <c r="T61">
        <f t="shared" si="25"/>
        <v>5815.4583333334886</v>
      </c>
      <c r="U61">
        <f t="shared" si="26"/>
        <v>283.21427028702084</v>
      </c>
      <c r="V61">
        <f t="shared" si="27"/>
        <v>327.76423662946581</v>
      </c>
      <c r="W61">
        <f t="shared" si="28"/>
        <v>610.97850691648659</v>
      </c>
      <c r="X61">
        <f t="shared" si="29"/>
        <v>5813.9583333334886</v>
      </c>
      <c r="Y61">
        <f t="shared" si="30"/>
        <v>11</v>
      </c>
      <c r="Z61">
        <f t="shared" si="31"/>
        <v>4.731900461099106</v>
      </c>
      <c r="AA61">
        <f t="shared" si="32"/>
        <v>24.457200527765771</v>
      </c>
      <c r="AB61">
        <f t="shared" si="33"/>
        <v>336.24804099223621</v>
      </c>
      <c r="AC61">
        <f t="shared" si="34"/>
        <v>0.91349791370379441</v>
      </c>
      <c r="AD61">
        <f t="shared" si="35"/>
        <v>-0.40523432432283207</v>
      </c>
      <c r="AE61">
        <f t="shared" si="36"/>
        <v>-3.6148361642443193E-2</v>
      </c>
      <c r="AF61">
        <f t="shared" si="37"/>
        <v>0.53979868752858584</v>
      </c>
      <c r="AG61">
        <f t="shared" si="38"/>
        <v>-0.40523432432283207</v>
      </c>
      <c r="AH61">
        <f t="shared" si="39"/>
        <v>0.73783637707355831</v>
      </c>
      <c r="AI61">
        <f t="shared" si="40"/>
        <v>143.08522253107142</v>
      </c>
      <c r="AJ61">
        <f t="shared" si="41"/>
        <v>47.571549535965289</v>
      </c>
    </row>
    <row r="62" spans="4:36" x14ac:dyDescent="0.15">
      <c r="D62" s="9" t="s">
        <v>94</v>
      </c>
      <c r="E62" s="9">
        <v>5820391.2469615238</v>
      </c>
      <c r="F62" s="9">
        <v>-2.1367856951159068</v>
      </c>
      <c r="G62" s="9">
        <v>30.421034972983545</v>
      </c>
      <c r="H62" s="18">
        <f t="shared" si="21"/>
        <v>53.049522367407455</v>
      </c>
      <c r="I62" s="14">
        <f t="shared" si="22"/>
        <v>165.43802989417367</v>
      </c>
      <c r="J62" s="9">
        <v>5.4187531266349227</v>
      </c>
      <c r="K62" s="9">
        <f t="shared" si="23"/>
        <v>437.39290588326378</v>
      </c>
      <c r="M62">
        <v>2015</v>
      </c>
      <c r="N62">
        <v>12</v>
      </c>
      <c r="O62">
        <v>2</v>
      </c>
      <c r="P62">
        <v>12</v>
      </c>
      <c r="Q62">
        <v>0</v>
      </c>
      <c r="R62">
        <v>0</v>
      </c>
      <c r="S62">
        <f t="shared" si="24"/>
        <v>2457359</v>
      </c>
      <c r="T62">
        <f t="shared" si="25"/>
        <v>5815.5</v>
      </c>
      <c r="U62">
        <f t="shared" si="26"/>
        <v>283.21427224925003</v>
      </c>
      <c r="V62">
        <f t="shared" si="27"/>
        <v>327.80530330674992</v>
      </c>
      <c r="W62">
        <f t="shared" si="28"/>
        <v>611.01957555599995</v>
      </c>
      <c r="X62">
        <f t="shared" si="29"/>
        <v>5814</v>
      </c>
      <c r="Y62">
        <f t="shared" si="30"/>
        <v>12</v>
      </c>
      <c r="Z62">
        <f t="shared" si="31"/>
        <v>4.7346383703999964</v>
      </c>
      <c r="AA62">
        <f t="shared" si="32"/>
        <v>25.459938437066661</v>
      </c>
      <c r="AB62">
        <f t="shared" si="33"/>
        <v>351.47804158301636</v>
      </c>
      <c r="AC62">
        <f t="shared" si="34"/>
        <v>0.98780686875285817</v>
      </c>
      <c r="AD62">
        <f t="shared" si="35"/>
        <v>-0.15115821139115523</v>
      </c>
      <c r="AE62">
        <f t="shared" si="36"/>
        <v>-3.7266408113748047E-2</v>
      </c>
      <c r="AF62">
        <f t="shared" si="37"/>
        <v>0.58219663126700227</v>
      </c>
      <c r="AG62">
        <f t="shared" si="38"/>
        <v>-0.15115821139115523</v>
      </c>
      <c r="AH62">
        <f t="shared" si="39"/>
        <v>0.79887312989634407</v>
      </c>
      <c r="AI62">
        <f t="shared" si="40"/>
        <v>165.43802989417367</v>
      </c>
      <c r="AJ62">
        <f t="shared" si="41"/>
        <v>53.049522367407455</v>
      </c>
    </row>
    <row r="63" spans="4:36" x14ac:dyDescent="0.15">
      <c r="D63" s="9" t="s">
        <v>95</v>
      </c>
      <c r="E63" s="9">
        <v>5817298.6416690052</v>
      </c>
      <c r="F63" s="9">
        <v>-2.2009207577930989</v>
      </c>
      <c r="G63" s="9">
        <v>30.232103021716757</v>
      </c>
      <c r="H63" s="18">
        <f t="shared" si="21"/>
        <v>53.385909468446862</v>
      </c>
      <c r="I63" s="14">
        <f t="shared" si="22"/>
        <v>190.96921056683263</v>
      </c>
      <c r="J63" s="9">
        <v>5.4188881203430395</v>
      </c>
      <c r="K63" s="9">
        <f t="shared" si="23"/>
        <v>437.39290608022122</v>
      </c>
      <c r="M63">
        <v>2015</v>
      </c>
      <c r="N63">
        <v>12</v>
      </c>
      <c r="O63">
        <v>2</v>
      </c>
      <c r="P63">
        <v>13</v>
      </c>
      <c r="Q63">
        <v>0</v>
      </c>
      <c r="R63">
        <v>0</v>
      </c>
      <c r="S63">
        <f t="shared" si="24"/>
        <v>2457359.0416666665</v>
      </c>
      <c r="T63">
        <f t="shared" si="25"/>
        <v>5815.5416666665114</v>
      </c>
      <c r="U63">
        <f t="shared" si="26"/>
        <v>283.21427421147916</v>
      </c>
      <c r="V63">
        <f t="shared" si="27"/>
        <v>327.84636998403403</v>
      </c>
      <c r="W63">
        <f t="shared" si="28"/>
        <v>611.06064419551319</v>
      </c>
      <c r="X63">
        <f t="shared" si="29"/>
        <v>5814.0416666665114</v>
      </c>
      <c r="Y63">
        <f t="shared" si="30"/>
        <v>13</v>
      </c>
      <c r="Z63">
        <f t="shared" si="31"/>
        <v>4.7373762797008796</v>
      </c>
      <c r="AA63">
        <f t="shared" si="32"/>
        <v>26.462676346367545</v>
      </c>
      <c r="AB63">
        <f t="shared" si="33"/>
        <v>366.70804217379646</v>
      </c>
      <c r="AC63">
        <f t="shared" si="34"/>
        <v>0.99279586086366034</v>
      </c>
      <c r="AD63">
        <f t="shared" si="35"/>
        <v>0.11350337386712844</v>
      </c>
      <c r="AE63">
        <f t="shared" si="36"/>
        <v>-3.8384407938149019E-2</v>
      </c>
      <c r="AF63">
        <f t="shared" si="37"/>
        <v>0.5859085818943377</v>
      </c>
      <c r="AG63">
        <f t="shared" si="38"/>
        <v>0.11350337386712844</v>
      </c>
      <c r="AH63">
        <f t="shared" si="39"/>
        <v>0.80238900651949674</v>
      </c>
      <c r="AI63">
        <f t="shared" si="40"/>
        <v>190.96921056683263</v>
      </c>
      <c r="AJ63">
        <f t="shared" si="41"/>
        <v>53.385909468446862</v>
      </c>
    </row>
    <row r="64" spans="4:36" x14ac:dyDescent="0.15">
      <c r="D64" s="9" t="s">
        <v>96</v>
      </c>
      <c r="E64" s="9">
        <v>5814206.0363764865</v>
      </c>
      <c r="F64" s="9">
        <v>-2.2650558204702911</v>
      </c>
      <c r="G64" s="9">
        <v>30.043171070449969</v>
      </c>
      <c r="H64" s="18">
        <f t="shared" si="21"/>
        <v>48.450483587678008</v>
      </c>
      <c r="I64" s="14">
        <f t="shared" si="22"/>
        <v>213.92394913163577</v>
      </c>
      <c r="J64" s="9">
        <v>5.4190231140511562</v>
      </c>
      <c r="K64" s="9">
        <f t="shared" si="23"/>
        <v>437.39290627717867</v>
      </c>
      <c r="M64">
        <v>2015</v>
      </c>
      <c r="N64">
        <v>12</v>
      </c>
      <c r="O64">
        <v>2</v>
      </c>
      <c r="P64">
        <v>14</v>
      </c>
      <c r="Q64">
        <v>0</v>
      </c>
      <c r="R64">
        <v>0</v>
      </c>
      <c r="S64">
        <f t="shared" si="24"/>
        <v>2457359.0833333335</v>
      </c>
      <c r="T64">
        <f t="shared" si="25"/>
        <v>5815.5833333334886</v>
      </c>
      <c r="U64">
        <f t="shared" si="26"/>
        <v>283.21427617370836</v>
      </c>
      <c r="V64">
        <f t="shared" si="27"/>
        <v>327.88743666177834</v>
      </c>
      <c r="W64">
        <f t="shared" si="28"/>
        <v>611.10171283548675</v>
      </c>
      <c r="X64">
        <f t="shared" si="29"/>
        <v>5814.0833333334886</v>
      </c>
      <c r="Y64">
        <f t="shared" si="30"/>
        <v>14</v>
      </c>
      <c r="Z64">
        <f t="shared" si="31"/>
        <v>4.7401141890324503</v>
      </c>
      <c r="AA64">
        <f t="shared" si="32"/>
        <v>27.465414255699116</v>
      </c>
      <c r="AB64">
        <f t="shared" si="33"/>
        <v>381.93804276503681</v>
      </c>
      <c r="AC64">
        <f t="shared" si="34"/>
        <v>0.92812067451519342</v>
      </c>
      <c r="AD64">
        <f t="shared" si="35"/>
        <v>0.37017776420837606</v>
      </c>
      <c r="AE64">
        <f t="shared" si="36"/>
        <v>-3.9502359716229514E-2</v>
      </c>
      <c r="AF64">
        <f t="shared" si="37"/>
        <v>0.55074243909948251</v>
      </c>
      <c r="AG64">
        <f t="shared" si="38"/>
        <v>0.37017776420837606</v>
      </c>
      <c r="AH64">
        <f t="shared" si="39"/>
        <v>0.7480983816721174</v>
      </c>
      <c r="AI64">
        <f t="shared" si="40"/>
        <v>213.92394913163577</v>
      </c>
      <c r="AJ64">
        <f t="shared" si="41"/>
        <v>48.450483587678008</v>
      </c>
    </row>
    <row r="65" spans="4:36" x14ac:dyDescent="0.15">
      <c r="D65" s="9" t="s">
        <v>97</v>
      </c>
      <c r="E65" s="9">
        <v>5811113.4310839679</v>
      </c>
      <c r="F65" s="9">
        <v>-2.3291908831474832</v>
      </c>
      <c r="G65" s="9">
        <v>29.854239119183184</v>
      </c>
      <c r="H65" s="18">
        <f t="shared" si="21"/>
        <v>39.795008055020283</v>
      </c>
      <c r="I65" s="14">
        <f t="shared" si="22"/>
        <v>231.45063460228209</v>
      </c>
      <c r="J65" s="9">
        <v>5.4191581077592721</v>
      </c>
      <c r="K65" s="9">
        <f t="shared" si="23"/>
        <v>437.39290647413617</v>
      </c>
      <c r="M65">
        <v>2015</v>
      </c>
      <c r="N65">
        <v>12</v>
      </c>
      <c r="O65">
        <v>2</v>
      </c>
      <c r="P65">
        <v>15</v>
      </c>
      <c r="Q65">
        <v>0</v>
      </c>
      <c r="R65">
        <v>0</v>
      </c>
      <c r="S65">
        <f t="shared" si="24"/>
        <v>2457359.125</v>
      </c>
      <c r="T65">
        <f t="shared" si="25"/>
        <v>5815.625</v>
      </c>
      <c r="U65">
        <f t="shared" si="26"/>
        <v>283.21427813593749</v>
      </c>
      <c r="V65">
        <f t="shared" si="27"/>
        <v>327.92850333906244</v>
      </c>
      <c r="W65">
        <f t="shared" si="28"/>
        <v>611.14278147499999</v>
      </c>
      <c r="X65">
        <f t="shared" si="29"/>
        <v>5814.125</v>
      </c>
      <c r="Y65">
        <f t="shared" si="30"/>
        <v>15</v>
      </c>
      <c r="Z65">
        <f t="shared" si="31"/>
        <v>4.7428520983333327</v>
      </c>
      <c r="AA65">
        <f t="shared" si="32"/>
        <v>28.468152164999999</v>
      </c>
      <c r="AB65">
        <f t="shared" si="33"/>
        <v>397.16804335581679</v>
      </c>
      <c r="AC65">
        <f t="shared" si="34"/>
        <v>0.79832575072639045</v>
      </c>
      <c r="AD65">
        <f t="shared" si="35"/>
        <v>0.60085438338939112</v>
      </c>
      <c r="AE65">
        <f t="shared" si="36"/>
        <v>-4.062026204863306E-2</v>
      </c>
      <c r="AF65">
        <f t="shared" si="37"/>
        <v>0.47923435480903998</v>
      </c>
      <c r="AG65">
        <f t="shared" si="38"/>
        <v>0.60085438338939112</v>
      </c>
      <c r="AH65">
        <f t="shared" si="39"/>
        <v>0.63977218064911023</v>
      </c>
      <c r="AI65">
        <f t="shared" si="40"/>
        <v>231.45063460228209</v>
      </c>
      <c r="AJ65">
        <f t="shared" si="41"/>
        <v>39.795008055020283</v>
      </c>
    </row>
    <row r="66" spans="4:36" x14ac:dyDescent="0.15">
      <c r="D66" s="9" t="s">
        <v>98</v>
      </c>
      <c r="E66" s="9">
        <v>5808020.8257914493</v>
      </c>
      <c r="F66" s="9">
        <v>-2.3933259458246754</v>
      </c>
      <c r="G66" s="9">
        <v>29.665307167916396</v>
      </c>
      <c r="H66" s="18">
        <f t="shared" ref="H66:H97" si="42">AJ66</f>
        <v>29.025411222264253</v>
      </c>
      <c r="I66" s="14">
        <f t="shared" ref="I66:I97" si="43">AI66</f>
        <v>244.53445836342081</v>
      </c>
      <c r="J66" s="9">
        <v>5.4192931014673889</v>
      </c>
      <c r="K66" s="9">
        <f t="shared" ref="K66:K97" si="44">437.385*$A$6/($A$6-J66)</f>
        <v>437.39290667109361</v>
      </c>
      <c r="M66">
        <v>2015</v>
      </c>
      <c r="N66">
        <v>12</v>
      </c>
      <c r="O66">
        <v>2</v>
      </c>
      <c r="P66">
        <v>16</v>
      </c>
      <c r="Q66">
        <v>0</v>
      </c>
      <c r="R66">
        <v>0</v>
      </c>
      <c r="S66">
        <f t="shared" ref="S66:S97" si="45">_xlfn.FLOOR.MATH(365.25*(M66+4716))+_xlfn.FLOOR.MATH(30.6001*(N66+1))+2-_xlfn.FLOOR.MATH(M66/100)+_xlfn.FLOOR.MATH(_xlfn.FLOOR.MATH(M66/100)/4)+O66-1524.5+(P66+Q66/60+R66/3600)/24</f>
        <v>2457359.1666666665</v>
      </c>
      <c r="T66">
        <f t="shared" ref="T66:T97" si="46">S66-2451543.5</f>
        <v>5815.6666666665114</v>
      </c>
      <c r="U66">
        <f t="shared" ref="U66:U97" si="47">282.9404+(4.70935*(10^(-5))*T66)</f>
        <v>283.21428009816668</v>
      </c>
      <c r="V66">
        <f t="shared" ref="V66:V97" si="48">MOD(356.047+0.9856002585*T66,360)</f>
        <v>327.96957001634655</v>
      </c>
      <c r="W66">
        <f t="shared" ref="W66:W97" si="49">U66+V66</f>
        <v>611.18385011451323</v>
      </c>
      <c r="X66">
        <f t="shared" ref="X66:X97" si="50">S66-2451545</f>
        <v>5814.1666666665114</v>
      </c>
      <c r="Y66">
        <f t="shared" ref="Y66:Y97" si="51">P66+Q66/60+R66/3600</f>
        <v>16</v>
      </c>
      <c r="Z66">
        <f t="shared" ref="Z66:Z97" si="52">MOD(W66+180,360)/15</f>
        <v>4.7455900076342159</v>
      </c>
      <c r="AA66">
        <f t="shared" ref="AA66:AA97" si="53">Z66+Y66+$B$2/15</f>
        <v>29.470890074300883</v>
      </c>
      <c r="AB66">
        <f t="shared" ref="AB66:AB97" si="54">AA66*15-G66</f>
        <v>412.39804394659683</v>
      </c>
      <c r="AC66">
        <f t="shared" ref="AC66:AC97" si="55">COS(AB66*3.14/180)*COS(F66*3.14/180)</f>
        <v>0.61252484739192459</v>
      </c>
      <c r="AD66">
        <f t="shared" ref="AD66:AD97" si="56">SIN(AB66*3.14/180)*COS(F66*3.14/180)</f>
        <v>0.78934861829609226</v>
      </c>
      <c r="AE66">
        <f t="shared" ref="AE66:AE97" si="57">SIN(F66*3.14/180)</f>
        <v>-4.1738113536065082E-2</v>
      </c>
      <c r="AF66">
        <f t="shared" ref="AF66:AF97" si="58">AC66*COS((90-$A$2)*3.14/180)-AE66*SIN((90-$A$2)*3.14/180)</f>
        <v>0.37647051670877024</v>
      </c>
      <c r="AG66">
        <f t="shared" ref="AG66:AG97" si="59">AD66</f>
        <v>0.78934861829609226</v>
      </c>
      <c r="AH66">
        <f t="shared" ref="AH66:AH97" si="60">AC66*SIN((90-$A$2)*3.14/180)+AE66*COS((90-$A$2)*3.14/180)</f>
        <v>0.4849728949571116</v>
      </c>
      <c r="AI66">
        <f t="shared" ref="AI66:AI97" si="61">(ATAN2(AF66,AG66)*(180/3.14))+180</f>
        <v>244.53445836342081</v>
      </c>
      <c r="AJ66">
        <f t="shared" ref="AJ66:AJ97" si="62">ASIN(AH66)*180/3.14</f>
        <v>29.025411222264253</v>
      </c>
    </row>
    <row r="67" spans="4:36" x14ac:dyDescent="0.15">
      <c r="D67" s="9" t="s">
        <v>99</v>
      </c>
      <c r="E67" s="9">
        <v>5804928.2204989316</v>
      </c>
      <c r="F67" s="9">
        <v>-2.4574610085018675</v>
      </c>
      <c r="G67" s="9">
        <v>29.476375216649608</v>
      </c>
      <c r="H67" s="18">
        <f t="shared" si="42"/>
        <v>17.137656592168295</v>
      </c>
      <c r="I67" s="14">
        <f t="shared" si="43"/>
        <v>254.88950054921315</v>
      </c>
      <c r="J67" s="9">
        <v>5.4194280951755056</v>
      </c>
      <c r="K67" s="9">
        <f t="shared" si="44"/>
        <v>437.392906868051</v>
      </c>
      <c r="M67">
        <v>2015</v>
      </c>
      <c r="N67">
        <v>12</v>
      </c>
      <c r="O67">
        <v>2</v>
      </c>
      <c r="P67">
        <v>17</v>
      </c>
      <c r="Q67">
        <v>0</v>
      </c>
      <c r="R67">
        <v>0</v>
      </c>
      <c r="S67">
        <f t="shared" si="45"/>
        <v>2457359.2083333335</v>
      </c>
      <c r="T67">
        <f t="shared" si="46"/>
        <v>5815.7083333334886</v>
      </c>
      <c r="U67">
        <f t="shared" si="47"/>
        <v>283.21428206039587</v>
      </c>
      <c r="V67">
        <f t="shared" si="48"/>
        <v>328.01063669409086</v>
      </c>
      <c r="W67">
        <f t="shared" si="49"/>
        <v>611.22491875448668</v>
      </c>
      <c r="X67">
        <f t="shared" si="50"/>
        <v>5814.2083333334886</v>
      </c>
      <c r="Y67">
        <f t="shared" si="51"/>
        <v>17</v>
      </c>
      <c r="Z67">
        <f t="shared" si="52"/>
        <v>4.7483279169657786</v>
      </c>
      <c r="AA67">
        <f t="shared" si="53"/>
        <v>30.473627983632447</v>
      </c>
      <c r="AB67">
        <f t="shared" si="54"/>
        <v>427.62804453783707</v>
      </c>
      <c r="AC67">
        <f t="shared" si="55"/>
        <v>0.38376105766583218</v>
      </c>
      <c r="AD67">
        <f t="shared" si="56"/>
        <v>0.92243743492935881</v>
      </c>
      <c r="AE67">
        <f t="shared" si="57"/>
        <v>-4.2855912779294653E-2</v>
      </c>
      <c r="AF67">
        <f t="shared" si="58"/>
        <v>0.24972998850805242</v>
      </c>
      <c r="AG67">
        <f t="shared" si="59"/>
        <v>0.92243743492935881</v>
      </c>
      <c r="AH67">
        <f t="shared" si="60"/>
        <v>0.29452353298287165</v>
      </c>
      <c r="AI67">
        <f t="shared" si="61"/>
        <v>254.88950054921315</v>
      </c>
      <c r="AJ67">
        <f t="shared" si="62"/>
        <v>17.137656592168295</v>
      </c>
    </row>
    <row r="68" spans="4:36" x14ac:dyDescent="0.15">
      <c r="D68" s="9" t="s">
        <v>100</v>
      </c>
      <c r="E68" s="9">
        <v>5801835.615206413</v>
      </c>
      <c r="F68" s="9">
        <v>-2.5215960711790597</v>
      </c>
      <c r="G68" s="9">
        <v>29.287443265382823</v>
      </c>
      <c r="H68" s="18">
        <f t="shared" si="42"/>
        <v>4.6914147308126353</v>
      </c>
      <c r="I68" s="14">
        <f t="shared" si="43"/>
        <v>263.82307614333104</v>
      </c>
      <c r="J68" s="9">
        <v>5.4195630888836224</v>
      </c>
      <c r="K68" s="9">
        <f t="shared" si="44"/>
        <v>437.39290706500844</v>
      </c>
      <c r="M68">
        <v>2015</v>
      </c>
      <c r="N68">
        <v>12</v>
      </c>
      <c r="O68">
        <v>2</v>
      </c>
      <c r="P68">
        <v>18</v>
      </c>
      <c r="Q68">
        <v>0</v>
      </c>
      <c r="R68">
        <v>0</v>
      </c>
      <c r="S68">
        <f t="shared" si="45"/>
        <v>2457359.25</v>
      </c>
      <c r="T68">
        <f t="shared" si="46"/>
        <v>5815.75</v>
      </c>
      <c r="U68">
        <f t="shared" si="47"/>
        <v>283.21428402262501</v>
      </c>
      <c r="V68">
        <f t="shared" si="48"/>
        <v>328.05170337137497</v>
      </c>
      <c r="W68">
        <f t="shared" si="49"/>
        <v>611.26598739399992</v>
      </c>
      <c r="X68">
        <f t="shared" si="50"/>
        <v>5814.25</v>
      </c>
      <c r="Y68">
        <f t="shared" si="51"/>
        <v>18</v>
      </c>
      <c r="Z68">
        <f t="shared" si="52"/>
        <v>4.7510658262666619</v>
      </c>
      <c r="AA68">
        <f t="shared" si="53"/>
        <v>31.47636589293333</v>
      </c>
      <c r="AB68">
        <f t="shared" si="54"/>
        <v>442.85804512861711</v>
      </c>
      <c r="AC68">
        <f t="shared" si="55"/>
        <v>0.12809112999564823</v>
      </c>
      <c r="AD68">
        <f t="shared" si="56"/>
        <v>0.99078705067496275</v>
      </c>
      <c r="AE68">
        <f t="shared" si="57"/>
        <v>-4.3973658379156233E-2</v>
      </c>
      <c r="AF68">
        <f t="shared" si="58"/>
        <v>0.10797368898853882</v>
      </c>
      <c r="AG68">
        <f t="shared" si="59"/>
        <v>0.99078705067496275</v>
      </c>
      <c r="AH68">
        <f t="shared" si="60"/>
        <v>8.1747799364968093E-2</v>
      </c>
      <c r="AI68">
        <f t="shared" si="61"/>
        <v>263.82307614333104</v>
      </c>
      <c r="AJ68">
        <f t="shared" si="62"/>
        <v>4.6914147308126353</v>
      </c>
    </row>
    <row r="69" spans="4:36" x14ac:dyDescent="0.15">
      <c r="D69" s="9" t="s">
        <v>101</v>
      </c>
      <c r="E69" s="9">
        <v>5798743.0099138943</v>
      </c>
      <c r="F69" s="9">
        <v>-2.5857311338562514</v>
      </c>
      <c r="G69" s="9">
        <v>29.098511314116035</v>
      </c>
      <c r="H69" s="18">
        <f t="shared" si="42"/>
        <v>-7.9630778007098391</v>
      </c>
      <c r="I69" s="14">
        <f t="shared" si="43"/>
        <v>272.29117011313747</v>
      </c>
      <c r="J69" s="9">
        <v>5.4196980825917382</v>
      </c>
      <c r="K69" s="9">
        <f t="shared" si="44"/>
        <v>437.39290726196595</v>
      </c>
      <c r="M69">
        <v>2015</v>
      </c>
      <c r="N69">
        <v>12</v>
      </c>
      <c r="O69">
        <v>2</v>
      </c>
      <c r="P69">
        <v>19</v>
      </c>
      <c r="Q69">
        <v>0</v>
      </c>
      <c r="R69">
        <v>0</v>
      </c>
      <c r="S69">
        <f t="shared" si="45"/>
        <v>2457359.2916666665</v>
      </c>
      <c r="T69">
        <f t="shared" si="46"/>
        <v>5815.7916666665114</v>
      </c>
      <c r="U69">
        <f t="shared" si="47"/>
        <v>283.21428598485414</v>
      </c>
      <c r="V69">
        <f t="shared" si="48"/>
        <v>328.09277004865908</v>
      </c>
      <c r="W69">
        <f t="shared" si="49"/>
        <v>611.30705603351316</v>
      </c>
      <c r="X69">
        <f t="shared" si="50"/>
        <v>5814.2916666665114</v>
      </c>
      <c r="Y69">
        <f t="shared" si="51"/>
        <v>19</v>
      </c>
      <c r="Z69">
        <f t="shared" si="52"/>
        <v>4.7538037355675442</v>
      </c>
      <c r="AA69">
        <f t="shared" si="53"/>
        <v>32.479103802234214</v>
      </c>
      <c r="AB69">
        <f t="shared" si="54"/>
        <v>458.0880457193972</v>
      </c>
      <c r="AC69">
        <f t="shared" si="55"/>
        <v>-0.13654162121771291</v>
      </c>
      <c r="AD69">
        <f t="shared" si="56"/>
        <v>0.98960757673247468</v>
      </c>
      <c r="AE69">
        <f t="shared" si="57"/>
        <v>-4.5091348936551437E-2</v>
      </c>
      <c r="AF69">
        <f t="shared" si="58"/>
        <v>-3.8784611892743751E-2</v>
      </c>
      <c r="AG69">
        <f t="shared" si="59"/>
        <v>0.98960757673247468</v>
      </c>
      <c r="AH69">
        <f t="shared" si="60"/>
        <v>-0.13846515068423704</v>
      </c>
      <c r="AI69">
        <f t="shared" si="61"/>
        <v>272.29117011313747</v>
      </c>
      <c r="AJ69">
        <f t="shared" si="62"/>
        <v>-7.9630778007098391</v>
      </c>
    </row>
    <row r="70" spans="4:36" x14ac:dyDescent="0.15">
      <c r="D70" s="9" t="s">
        <v>102</v>
      </c>
      <c r="E70" s="9">
        <v>5795650.4046213757</v>
      </c>
      <c r="F70" s="9">
        <v>-2.6498661965334436</v>
      </c>
      <c r="G70" s="9">
        <v>28.90957936284925</v>
      </c>
      <c r="H70" s="18">
        <f t="shared" si="42"/>
        <v>-20.540900061623891</v>
      </c>
      <c r="I70" s="14">
        <f t="shared" si="43"/>
        <v>281.14423388087528</v>
      </c>
      <c r="J70" s="9">
        <v>5.419833076299855</v>
      </c>
      <c r="K70" s="9">
        <f t="shared" si="44"/>
        <v>437.39290745892339</v>
      </c>
      <c r="M70">
        <v>2015</v>
      </c>
      <c r="N70">
        <v>12</v>
      </c>
      <c r="O70">
        <v>2</v>
      </c>
      <c r="P70">
        <v>20</v>
      </c>
      <c r="Q70">
        <v>0</v>
      </c>
      <c r="R70">
        <v>0</v>
      </c>
      <c r="S70">
        <f t="shared" si="45"/>
        <v>2457359.3333333335</v>
      </c>
      <c r="T70">
        <f t="shared" si="46"/>
        <v>5815.8333333334886</v>
      </c>
      <c r="U70">
        <f t="shared" si="47"/>
        <v>283.21428794708333</v>
      </c>
      <c r="V70">
        <f t="shared" si="48"/>
        <v>328.13383672640339</v>
      </c>
      <c r="W70">
        <f t="shared" si="49"/>
        <v>611.34812467348672</v>
      </c>
      <c r="X70">
        <f t="shared" si="50"/>
        <v>5814.3333333334886</v>
      </c>
      <c r="Y70">
        <f t="shared" si="51"/>
        <v>20</v>
      </c>
      <c r="Z70">
        <f t="shared" si="52"/>
        <v>4.7565416448991149</v>
      </c>
      <c r="AA70">
        <f t="shared" si="53"/>
        <v>33.481841711565785</v>
      </c>
      <c r="AB70">
        <f t="shared" si="54"/>
        <v>473.31804631063756</v>
      </c>
      <c r="AC70">
        <f t="shared" si="55"/>
        <v>-0.39156669362813468</v>
      </c>
      <c r="AD70">
        <f t="shared" si="56"/>
        <v>0.91898871283949335</v>
      </c>
      <c r="AE70">
        <f t="shared" si="57"/>
        <v>-4.6208983052450775E-2</v>
      </c>
      <c r="AF70">
        <f t="shared" si="58"/>
        <v>-0.18018112431109468</v>
      </c>
      <c r="AG70">
        <f t="shared" si="59"/>
        <v>0.91898871283949335</v>
      </c>
      <c r="AH70">
        <f t="shared" si="60"/>
        <v>-0.35070572866094024</v>
      </c>
      <c r="AI70">
        <f t="shared" si="61"/>
        <v>281.14423388087528</v>
      </c>
      <c r="AJ70">
        <f t="shared" si="62"/>
        <v>-20.540900061623891</v>
      </c>
    </row>
    <row r="71" spans="4:36" x14ac:dyDescent="0.15">
      <c r="D71" s="9" t="s">
        <v>103</v>
      </c>
      <c r="E71" s="9">
        <v>5792557.7993288571</v>
      </c>
      <c r="F71" s="9">
        <v>-2.7140012592106357</v>
      </c>
      <c r="G71" s="9">
        <v>28.720647411582462</v>
      </c>
      <c r="H71" s="18">
        <f t="shared" si="42"/>
        <v>-32.708754348386172</v>
      </c>
      <c r="I71" s="14">
        <f t="shared" si="43"/>
        <v>291.39467443182627</v>
      </c>
      <c r="J71" s="9">
        <v>5.4199680700079718</v>
      </c>
      <c r="K71" s="9">
        <f t="shared" si="44"/>
        <v>437.39290765588083</v>
      </c>
      <c r="M71">
        <v>2015</v>
      </c>
      <c r="N71">
        <v>12</v>
      </c>
      <c r="O71">
        <v>2</v>
      </c>
      <c r="P71">
        <v>21</v>
      </c>
      <c r="Q71">
        <v>0</v>
      </c>
      <c r="R71">
        <v>0</v>
      </c>
      <c r="S71">
        <f t="shared" si="45"/>
        <v>2457359.375</v>
      </c>
      <c r="T71">
        <f t="shared" si="46"/>
        <v>5815.875</v>
      </c>
      <c r="U71">
        <f t="shared" si="47"/>
        <v>283.21428990931253</v>
      </c>
      <c r="V71">
        <f t="shared" si="48"/>
        <v>328.17490340368749</v>
      </c>
      <c r="W71">
        <f t="shared" si="49"/>
        <v>611.38919331300008</v>
      </c>
      <c r="X71">
        <f t="shared" si="50"/>
        <v>5814.375</v>
      </c>
      <c r="Y71">
        <f t="shared" si="51"/>
        <v>21</v>
      </c>
      <c r="Z71">
        <f t="shared" si="52"/>
        <v>4.7592795542000053</v>
      </c>
      <c r="AA71">
        <f t="shared" si="53"/>
        <v>34.484579620866675</v>
      </c>
      <c r="AB71">
        <f t="shared" si="54"/>
        <v>488.54804690141759</v>
      </c>
      <c r="AC71">
        <f t="shared" si="55"/>
        <v>-0.61908966618029282</v>
      </c>
      <c r="AD71">
        <f t="shared" si="56"/>
        <v>0.78389296591496271</v>
      </c>
      <c r="AE71">
        <f t="shared" si="57"/>
        <v>-4.7326559327895402E-2</v>
      </c>
      <c r="AF71">
        <f t="shared" si="58"/>
        <v>-0.306229364615624</v>
      </c>
      <c r="AG71">
        <f t="shared" si="59"/>
        <v>0.78389296591496271</v>
      </c>
      <c r="AH71">
        <f t="shared" si="60"/>
        <v>-0.54012535048463928</v>
      </c>
      <c r="AI71">
        <f t="shared" si="61"/>
        <v>291.39467443182627</v>
      </c>
      <c r="AJ71">
        <f t="shared" si="62"/>
        <v>-32.708754348386172</v>
      </c>
    </row>
    <row r="72" spans="4:36" x14ac:dyDescent="0.15">
      <c r="D72" s="9" t="s">
        <v>104</v>
      </c>
      <c r="E72" s="9">
        <v>5789465.1940363385</v>
      </c>
      <c r="F72" s="9">
        <v>-2.7781363218878279</v>
      </c>
      <c r="G72" s="9">
        <v>28.531715460315674</v>
      </c>
      <c r="H72" s="18">
        <f t="shared" si="42"/>
        <v>-43.928358410496692</v>
      </c>
      <c r="I72" s="14">
        <f t="shared" si="43"/>
        <v>304.55716491842855</v>
      </c>
      <c r="J72" s="9">
        <v>5.4201030637160885</v>
      </c>
      <c r="K72" s="9">
        <f t="shared" si="44"/>
        <v>437.39290785283828</v>
      </c>
      <c r="M72">
        <v>2015</v>
      </c>
      <c r="N72">
        <v>12</v>
      </c>
      <c r="O72">
        <v>2</v>
      </c>
      <c r="P72">
        <v>22</v>
      </c>
      <c r="Q72">
        <v>0</v>
      </c>
      <c r="R72">
        <v>0</v>
      </c>
      <c r="S72">
        <f t="shared" si="45"/>
        <v>2457359.4166666665</v>
      </c>
      <c r="T72">
        <f t="shared" si="46"/>
        <v>5815.9166666665114</v>
      </c>
      <c r="U72">
        <f t="shared" si="47"/>
        <v>283.21429187154166</v>
      </c>
      <c r="V72">
        <f t="shared" si="48"/>
        <v>328.2159700809716</v>
      </c>
      <c r="W72">
        <f t="shared" si="49"/>
        <v>611.43026195251332</v>
      </c>
      <c r="X72">
        <f t="shared" si="50"/>
        <v>5814.4166666665114</v>
      </c>
      <c r="Y72">
        <f t="shared" si="51"/>
        <v>22</v>
      </c>
      <c r="Z72">
        <f t="shared" si="52"/>
        <v>4.7620174635008876</v>
      </c>
      <c r="AA72">
        <f t="shared" si="53"/>
        <v>35.487317530167559</v>
      </c>
      <c r="AB72">
        <f t="shared" si="54"/>
        <v>503.77804749219774</v>
      </c>
      <c r="AC72">
        <f t="shared" si="55"/>
        <v>-0.80314789040703327</v>
      </c>
      <c r="AD72">
        <f t="shared" si="56"/>
        <v>0.59380690262068447</v>
      </c>
      <c r="AE72">
        <f t="shared" si="57"/>
        <v>-4.8444076363998882E-2</v>
      </c>
      <c r="AF72">
        <f t="shared" si="58"/>
        <v>-0.40802092916433175</v>
      </c>
      <c r="AG72">
        <f t="shared" si="59"/>
        <v>0.59380690262068447</v>
      </c>
      <c r="AH72">
        <f t="shared" si="60"/>
        <v>-0.69347839459056282</v>
      </c>
      <c r="AI72">
        <f t="shared" si="61"/>
        <v>304.55716491842855</v>
      </c>
      <c r="AJ72">
        <f t="shared" si="62"/>
        <v>-43.928358410496692</v>
      </c>
    </row>
    <row r="73" spans="4:36" x14ac:dyDescent="0.15">
      <c r="D73" s="9" t="s">
        <v>105</v>
      </c>
      <c r="E73" s="9">
        <v>5786372.5887438208</v>
      </c>
      <c r="F73" s="9">
        <v>-2.84227138456502</v>
      </c>
      <c r="G73" s="9">
        <v>28.342783509048889</v>
      </c>
      <c r="H73" s="18">
        <f t="shared" si="42"/>
        <v>-53.161976980651175</v>
      </c>
      <c r="I73" s="14">
        <f t="shared" si="43"/>
        <v>322.94952039561457</v>
      </c>
      <c r="J73" s="9">
        <v>5.4202380574242044</v>
      </c>
      <c r="K73" s="9">
        <f t="shared" si="44"/>
        <v>437.39290804979578</v>
      </c>
      <c r="M73">
        <v>2015</v>
      </c>
      <c r="N73">
        <v>12</v>
      </c>
      <c r="O73">
        <v>2</v>
      </c>
      <c r="P73">
        <v>23</v>
      </c>
      <c r="Q73">
        <v>0</v>
      </c>
      <c r="R73">
        <v>0</v>
      </c>
      <c r="S73">
        <f t="shared" si="45"/>
        <v>2457359.4583333335</v>
      </c>
      <c r="T73">
        <f t="shared" si="46"/>
        <v>5815.9583333334886</v>
      </c>
      <c r="U73">
        <f t="shared" si="47"/>
        <v>283.21429383377085</v>
      </c>
      <c r="V73">
        <f t="shared" si="48"/>
        <v>328.25703675871591</v>
      </c>
      <c r="W73">
        <f t="shared" si="49"/>
        <v>611.47133059248677</v>
      </c>
      <c r="X73">
        <f t="shared" si="50"/>
        <v>5814.4583333334886</v>
      </c>
      <c r="Y73">
        <f t="shared" si="51"/>
        <v>23</v>
      </c>
      <c r="Z73">
        <f t="shared" si="52"/>
        <v>4.7647553728324512</v>
      </c>
      <c r="AA73">
        <f t="shared" si="53"/>
        <v>36.490055439499116</v>
      </c>
      <c r="AB73">
        <f t="shared" si="54"/>
        <v>519.00804808343787</v>
      </c>
      <c r="AC73">
        <f t="shared" si="55"/>
        <v>-0.93083048282146608</v>
      </c>
      <c r="AD73">
        <f t="shared" si="56"/>
        <v>0.36207494627582643</v>
      </c>
      <c r="AE73">
        <f t="shared" si="57"/>
        <v>-4.9561532761948905E-2</v>
      </c>
      <c r="AF73">
        <f t="shared" si="58"/>
        <v>-0.47835053756961377</v>
      </c>
      <c r="AG73">
        <f t="shared" si="59"/>
        <v>0.36207494627582643</v>
      </c>
      <c r="AH73">
        <f t="shared" si="60"/>
        <v>-0.80005155864245336</v>
      </c>
      <c r="AI73">
        <f t="shared" si="61"/>
        <v>322.94952039561457</v>
      </c>
      <c r="AJ73">
        <f t="shared" si="62"/>
        <v>-53.161976980651175</v>
      </c>
    </row>
    <row r="74" spans="4:36" x14ac:dyDescent="0.15">
      <c r="D74" s="9" t="s">
        <v>106</v>
      </c>
      <c r="E74" s="9">
        <v>5783279.9834513022</v>
      </c>
      <c r="F74" s="9">
        <v>-2.9064064472422122</v>
      </c>
      <c r="G74" s="9">
        <v>28.153851557782101</v>
      </c>
      <c r="H74" s="18">
        <f t="shared" si="42"/>
        <v>-58.534992163427098</v>
      </c>
      <c r="I74" s="14">
        <f t="shared" si="43"/>
        <v>348.8490839277016</v>
      </c>
      <c r="J74" s="9">
        <v>5.4203730511323212</v>
      </c>
      <c r="K74" s="9">
        <f t="shared" si="44"/>
        <v>437.39290824675322</v>
      </c>
      <c r="M74">
        <v>2015</v>
      </c>
      <c r="N74">
        <v>12</v>
      </c>
      <c r="O74">
        <v>3</v>
      </c>
      <c r="P74">
        <v>0</v>
      </c>
      <c r="Q74">
        <v>0</v>
      </c>
      <c r="R74">
        <v>0</v>
      </c>
      <c r="S74">
        <f t="shared" si="45"/>
        <v>2457359.5</v>
      </c>
      <c r="T74">
        <f t="shared" si="46"/>
        <v>5816</v>
      </c>
      <c r="U74">
        <f t="shared" si="47"/>
        <v>283.21429579599999</v>
      </c>
      <c r="V74">
        <f t="shared" si="48"/>
        <v>328.29810343600002</v>
      </c>
      <c r="W74">
        <f t="shared" si="49"/>
        <v>611.51239923200001</v>
      </c>
      <c r="X74">
        <f t="shared" si="50"/>
        <v>5814.5</v>
      </c>
      <c r="Y74">
        <f t="shared" si="51"/>
        <v>0</v>
      </c>
      <c r="Z74">
        <f t="shared" si="52"/>
        <v>4.7674932821333336</v>
      </c>
      <c r="AA74">
        <f t="shared" si="53"/>
        <v>13.492793348800001</v>
      </c>
      <c r="AB74">
        <f t="shared" si="54"/>
        <v>174.23804867421791</v>
      </c>
      <c r="AC74">
        <f t="shared" si="55"/>
        <v>-0.99351332935744785</v>
      </c>
      <c r="AD74">
        <f t="shared" si="56"/>
        <v>0.10179838277075022</v>
      </c>
      <c r="AE74">
        <f t="shared" si="57"/>
        <v>-5.0678927123009102E-2</v>
      </c>
      <c r="AF74">
        <f t="shared" si="58"/>
        <v>-0.51240526165119293</v>
      </c>
      <c r="AG74">
        <f t="shared" si="59"/>
        <v>0.10179838277075022</v>
      </c>
      <c r="AH74">
        <f t="shared" si="60"/>
        <v>-0.85268865191078536</v>
      </c>
      <c r="AI74">
        <f t="shared" si="61"/>
        <v>348.8490839277016</v>
      </c>
      <c r="AJ74">
        <f t="shared" si="62"/>
        <v>-58.534992163427098</v>
      </c>
    </row>
    <row r="75" spans="4:36" x14ac:dyDescent="0.15">
      <c r="D75" s="9" t="s">
        <v>107</v>
      </c>
      <c r="E75" s="9">
        <v>5780187.3781587835</v>
      </c>
      <c r="F75" s="9">
        <v>-2.9705415099194044</v>
      </c>
      <c r="G75" s="9">
        <v>27.964919606515316</v>
      </c>
      <c r="H75" s="18">
        <f t="shared" si="42"/>
        <v>-57.864458096823434</v>
      </c>
      <c r="I75" s="14">
        <f t="shared" si="43"/>
        <v>17.70483749068714</v>
      </c>
      <c r="J75" s="9">
        <v>5.4205080448404379</v>
      </c>
      <c r="K75" s="9">
        <f t="shared" si="44"/>
        <v>437.39290844371061</v>
      </c>
      <c r="M75">
        <v>2015</v>
      </c>
      <c r="N75">
        <v>12</v>
      </c>
      <c r="O75">
        <v>3</v>
      </c>
      <c r="P75">
        <v>1</v>
      </c>
      <c r="Q75">
        <v>0</v>
      </c>
      <c r="R75">
        <v>0</v>
      </c>
      <c r="S75">
        <f t="shared" si="45"/>
        <v>2457359.5416666665</v>
      </c>
      <c r="T75">
        <f t="shared" si="46"/>
        <v>5816.0416666665114</v>
      </c>
      <c r="U75">
        <f t="shared" si="47"/>
        <v>283.21429775822918</v>
      </c>
      <c r="V75">
        <f t="shared" si="48"/>
        <v>328.33917011328413</v>
      </c>
      <c r="W75">
        <f t="shared" si="49"/>
        <v>611.55346787151325</v>
      </c>
      <c r="X75">
        <f t="shared" si="50"/>
        <v>5814.5416666665114</v>
      </c>
      <c r="Y75">
        <f t="shared" si="51"/>
        <v>1</v>
      </c>
      <c r="Z75">
        <f t="shared" si="52"/>
        <v>4.7702311914342168</v>
      </c>
      <c r="AA75">
        <f t="shared" si="53"/>
        <v>14.495531258100884</v>
      </c>
      <c r="AB75">
        <f t="shared" si="54"/>
        <v>189.46804926499794</v>
      </c>
      <c r="AC75">
        <f t="shared" si="55"/>
        <v>-0.98532745880009098</v>
      </c>
      <c r="AD75">
        <f t="shared" si="56"/>
        <v>-0.1626251720574837</v>
      </c>
      <c r="AE75">
        <f t="shared" si="57"/>
        <v>-5.1796258048520713E-2</v>
      </c>
      <c r="AF75">
        <f t="shared" si="58"/>
        <v>-0.5069097581638955</v>
      </c>
      <c r="AG75">
        <f t="shared" si="59"/>
        <v>-0.1626251720574837</v>
      </c>
      <c r="AH75">
        <f t="shared" si="60"/>
        <v>-0.8465196692880177</v>
      </c>
      <c r="AI75">
        <f t="shared" si="61"/>
        <v>17.70483749068714</v>
      </c>
      <c r="AJ75">
        <f t="shared" si="62"/>
        <v>-57.864458096823434</v>
      </c>
    </row>
    <row r="76" spans="4:36" x14ac:dyDescent="0.15">
      <c r="D76" s="9" t="s">
        <v>108</v>
      </c>
      <c r="E76" s="9">
        <v>5777094.7728662649</v>
      </c>
      <c r="F76" s="9">
        <v>-3.0346765725965965</v>
      </c>
      <c r="G76" s="9">
        <v>27.775987655248528</v>
      </c>
      <c r="H76" s="18">
        <f t="shared" si="42"/>
        <v>-51.56046623457275</v>
      </c>
      <c r="I76" s="14">
        <f t="shared" si="43"/>
        <v>41.852812546224385</v>
      </c>
      <c r="J76" s="9">
        <v>5.4206430385485547</v>
      </c>
      <c r="K76" s="9">
        <f t="shared" si="44"/>
        <v>437.39290864066805</v>
      </c>
      <c r="M76">
        <v>2015</v>
      </c>
      <c r="N76">
        <v>12</v>
      </c>
      <c r="O76">
        <v>3</v>
      </c>
      <c r="P76">
        <v>2</v>
      </c>
      <c r="Q76">
        <v>0</v>
      </c>
      <c r="R76">
        <v>0</v>
      </c>
      <c r="S76">
        <f t="shared" si="45"/>
        <v>2457359.5833333335</v>
      </c>
      <c r="T76">
        <f t="shared" si="46"/>
        <v>5816.0833333334886</v>
      </c>
      <c r="U76">
        <f t="shared" si="47"/>
        <v>283.21429972045837</v>
      </c>
      <c r="V76">
        <f t="shared" si="48"/>
        <v>328.38023679102844</v>
      </c>
      <c r="W76">
        <f t="shared" si="49"/>
        <v>611.59453651148681</v>
      </c>
      <c r="X76">
        <f t="shared" si="50"/>
        <v>5814.5833333334886</v>
      </c>
      <c r="Y76">
        <f t="shared" si="51"/>
        <v>2</v>
      </c>
      <c r="Z76">
        <f t="shared" si="52"/>
        <v>4.7729691007657875</v>
      </c>
      <c r="AA76">
        <f t="shared" si="53"/>
        <v>15.498269167432454</v>
      </c>
      <c r="AB76">
        <f t="shared" si="54"/>
        <v>204.6980498562383</v>
      </c>
      <c r="AC76">
        <f t="shared" si="55"/>
        <v>-0.90800387847407471</v>
      </c>
      <c r="AD76">
        <f t="shared" si="56"/>
        <v>-0.4156069244359788</v>
      </c>
      <c r="AE76">
        <f t="shared" si="57"/>
        <v>-5.2913524139904425E-2</v>
      </c>
      <c r="AF76">
        <f t="shared" si="58"/>
        <v>-0.46283006557693918</v>
      </c>
      <c r="AG76">
        <f t="shared" si="59"/>
        <v>-0.4156069244359788</v>
      </c>
      <c r="AH76">
        <f t="shared" si="60"/>
        <v>-0.78298097981937764</v>
      </c>
      <c r="AI76">
        <f t="shared" si="61"/>
        <v>41.852812546224385</v>
      </c>
      <c r="AJ76">
        <f t="shared" si="62"/>
        <v>-51.56046623457275</v>
      </c>
    </row>
    <row r="77" spans="4:36" x14ac:dyDescent="0.15">
      <c r="D77" s="9" t="s">
        <v>109</v>
      </c>
      <c r="E77" s="9">
        <v>5774002.1675737463</v>
      </c>
      <c r="F77" s="9">
        <v>-3.0988116352737887</v>
      </c>
      <c r="G77" s="9">
        <v>27.58705570398174</v>
      </c>
      <c r="H77" s="18">
        <f t="shared" si="42"/>
        <v>-41.824980745616074</v>
      </c>
      <c r="I77" s="14">
        <f t="shared" si="43"/>
        <v>59.003840348639855</v>
      </c>
      <c r="J77" s="9">
        <v>5.4207780322566705</v>
      </c>
      <c r="K77" s="9">
        <f t="shared" si="44"/>
        <v>437.39290883762555</v>
      </c>
      <c r="M77">
        <v>2015</v>
      </c>
      <c r="N77">
        <v>12</v>
      </c>
      <c r="O77">
        <v>3</v>
      </c>
      <c r="P77">
        <v>3</v>
      </c>
      <c r="Q77">
        <v>0</v>
      </c>
      <c r="R77">
        <v>0</v>
      </c>
      <c r="S77">
        <f t="shared" si="45"/>
        <v>2457359.625</v>
      </c>
      <c r="T77">
        <f t="shared" si="46"/>
        <v>5816.125</v>
      </c>
      <c r="U77">
        <f t="shared" si="47"/>
        <v>283.21430168268751</v>
      </c>
      <c r="V77">
        <f t="shared" si="48"/>
        <v>328.42130346831254</v>
      </c>
      <c r="W77">
        <f t="shared" si="49"/>
        <v>611.63560515100005</v>
      </c>
      <c r="X77">
        <f t="shared" si="50"/>
        <v>5814.625</v>
      </c>
      <c r="Y77">
        <f t="shared" si="51"/>
        <v>3</v>
      </c>
      <c r="Z77">
        <f t="shared" si="52"/>
        <v>4.7757070100666699</v>
      </c>
      <c r="AA77">
        <f t="shared" si="53"/>
        <v>16.501007076733337</v>
      </c>
      <c r="AB77">
        <f t="shared" si="54"/>
        <v>219.92805044701831</v>
      </c>
      <c r="AC77">
        <f t="shared" si="55"/>
        <v>-0.76697654238224355</v>
      </c>
      <c r="AD77">
        <f t="shared" si="56"/>
        <v>-0.63939632803102575</v>
      </c>
      <c r="AE77">
        <f t="shared" si="57"/>
        <v>-5.4030723998662031E-2</v>
      </c>
      <c r="AF77">
        <f t="shared" si="58"/>
        <v>-0.38319875586988061</v>
      </c>
      <c r="AG77">
        <f t="shared" si="59"/>
        <v>-0.63939632803102575</v>
      </c>
      <c r="AH77">
        <f t="shared" si="60"/>
        <v>-0.66658161480813183</v>
      </c>
      <c r="AI77">
        <f t="shared" si="61"/>
        <v>59.003840348639855</v>
      </c>
      <c r="AJ77">
        <f t="shared" si="62"/>
        <v>-41.824980745616074</v>
      </c>
    </row>
    <row r="78" spans="4:36" x14ac:dyDescent="0.15">
      <c r="D78" s="9" t="s">
        <v>110</v>
      </c>
      <c r="E78" s="9">
        <v>5770909.5622812277</v>
      </c>
      <c r="F78" s="9">
        <v>-3.1629466979509804</v>
      </c>
      <c r="G78" s="9">
        <v>27.398123752714955</v>
      </c>
      <c r="H78" s="18">
        <f t="shared" si="42"/>
        <v>-30.382572357293693</v>
      </c>
      <c r="I78" s="14">
        <f t="shared" si="43"/>
        <v>71.460993001051335</v>
      </c>
      <c r="J78" s="9">
        <v>5.4209130259647873</v>
      </c>
      <c r="K78" s="9">
        <f t="shared" si="44"/>
        <v>437.392909034583</v>
      </c>
      <c r="M78">
        <v>2015</v>
      </c>
      <c r="N78">
        <v>12</v>
      </c>
      <c r="O78">
        <v>3</v>
      </c>
      <c r="P78">
        <v>4</v>
      </c>
      <c r="Q78">
        <v>0</v>
      </c>
      <c r="R78">
        <v>0</v>
      </c>
      <c r="S78">
        <f t="shared" si="45"/>
        <v>2457359.6666666665</v>
      </c>
      <c r="T78">
        <f t="shared" si="46"/>
        <v>5816.1666666665114</v>
      </c>
      <c r="U78">
        <f t="shared" si="47"/>
        <v>283.2143036449167</v>
      </c>
      <c r="V78">
        <f t="shared" si="48"/>
        <v>328.46237014559665</v>
      </c>
      <c r="W78">
        <f t="shared" si="49"/>
        <v>611.67667379051341</v>
      </c>
      <c r="X78">
        <f t="shared" si="50"/>
        <v>5814.6666666665114</v>
      </c>
      <c r="Y78">
        <f t="shared" si="51"/>
        <v>4</v>
      </c>
      <c r="Z78">
        <f t="shared" si="52"/>
        <v>4.7784449193675602</v>
      </c>
      <c r="AA78">
        <f t="shared" si="53"/>
        <v>17.503744986034228</v>
      </c>
      <c r="AB78">
        <f t="shared" si="54"/>
        <v>235.15805103779846</v>
      </c>
      <c r="AC78">
        <f t="shared" si="55"/>
        <v>-0.57214904723198334</v>
      </c>
      <c r="AD78">
        <f t="shared" si="56"/>
        <v>-0.81829345696099043</v>
      </c>
      <c r="AE78">
        <f t="shared" si="57"/>
        <v>-5.5147856226378272E-2</v>
      </c>
      <c r="AF78">
        <f t="shared" si="58"/>
        <v>-0.2735428108075118</v>
      </c>
      <c r="AG78">
        <f t="shared" si="59"/>
        <v>-0.81829345696099043</v>
      </c>
      <c r="AH78">
        <f t="shared" si="60"/>
        <v>-0.50553946329674138</v>
      </c>
      <c r="AI78">
        <f t="shared" si="61"/>
        <v>71.460993001051335</v>
      </c>
      <c r="AJ78">
        <f t="shared" si="62"/>
        <v>-30.382572357293693</v>
      </c>
    </row>
    <row r="79" spans="4:36" x14ac:dyDescent="0.15">
      <c r="D79" s="9" t="s">
        <v>111</v>
      </c>
      <c r="E79" s="9">
        <v>5767816.95698871</v>
      </c>
      <c r="F79" s="9">
        <v>-3.227081760628173</v>
      </c>
      <c r="G79" s="9">
        <v>27.209191801448167</v>
      </c>
      <c r="H79" s="18">
        <f t="shared" si="42"/>
        <v>-18.141008867833015</v>
      </c>
      <c r="I79" s="14">
        <f t="shared" si="43"/>
        <v>81.387469885795198</v>
      </c>
      <c r="J79" s="9">
        <v>5.4210480196729041</v>
      </c>
      <c r="K79" s="9">
        <f t="shared" si="44"/>
        <v>437.39290923154044</v>
      </c>
      <c r="M79">
        <v>2015</v>
      </c>
      <c r="N79">
        <v>12</v>
      </c>
      <c r="O79">
        <v>3</v>
      </c>
      <c r="P79">
        <v>5</v>
      </c>
      <c r="Q79">
        <v>0</v>
      </c>
      <c r="R79">
        <v>0</v>
      </c>
      <c r="S79">
        <f t="shared" si="45"/>
        <v>2457359.7083333335</v>
      </c>
      <c r="T79">
        <f t="shared" si="46"/>
        <v>5816.2083333334886</v>
      </c>
      <c r="U79">
        <f t="shared" si="47"/>
        <v>283.21430560714583</v>
      </c>
      <c r="V79">
        <f t="shared" si="48"/>
        <v>328.50343682334096</v>
      </c>
      <c r="W79">
        <f t="shared" si="49"/>
        <v>611.71774243048685</v>
      </c>
      <c r="X79">
        <f t="shared" si="50"/>
        <v>5814.7083333334886</v>
      </c>
      <c r="Y79">
        <f t="shared" si="51"/>
        <v>5</v>
      </c>
      <c r="Z79">
        <f t="shared" si="52"/>
        <v>4.7811828286991238</v>
      </c>
      <c r="AA79">
        <f t="shared" si="53"/>
        <v>18.506482895365792</v>
      </c>
      <c r="AB79">
        <f t="shared" si="54"/>
        <v>250.3880516290387</v>
      </c>
      <c r="AC79">
        <f t="shared" si="55"/>
        <v>-0.33719910743295878</v>
      </c>
      <c r="AD79">
        <f t="shared" si="56"/>
        <v>-0.93975050986341335</v>
      </c>
      <c r="AE79">
        <f t="shared" si="57"/>
        <v>-5.6264919424722538E-2</v>
      </c>
      <c r="AF79">
        <f t="shared" si="58"/>
        <v>-0.14149546465610055</v>
      </c>
      <c r="AG79">
        <f t="shared" si="59"/>
        <v>-0.93975050986341335</v>
      </c>
      <c r="AH79">
        <f t="shared" si="60"/>
        <v>-0.31120413347706166</v>
      </c>
      <c r="AI79">
        <f t="shared" si="61"/>
        <v>81.387469885795198</v>
      </c>
      <c r="AJ79">
        <f t="shared" si="62"/>
        <v>-18.141008867833015</v>
      </c>
    </row>
    <row r="80" spans="4:36" x14ac:dyDescent="0.15">
      <c r="D80" s="9" t="s">
        <v>112</v>
      </c>
      <c r="E80" s="9">
        <v>5764724.3516961914</v>
      </c>
      <c r="F80" s="9">
        <v>-3.2912168233053647</v>
      </c>
      <c r="G80" s="9">
        <v>27.020259850181379</v>
      </c>
      <c r="H80" s="18">
        <f t="shared" si="42"/>
        <v>-5.5842478889339269</v>
      </c>
      <c r="I80" s="14">
        <f t="shared" si="43"/>
        <v>90.16975117831538</v>
      </c>
      <c r="J80" s="9">
        <v>5.4211830133810208</v>
      </c>
      <c r="K80" s="9">
        <f t="shared" si="44"/>
        <v>437.39290942849789</v>
      </c>
      <c r="M80">
        <v>2015</v>
      </c>
      <c r="N80">
        <v>12</v>
      </c>
      <c r="O80">
        <v>3</v>
      </c>
      <c r="P80">
        <v>6</v>
      </c>
      <c r="Q80">
        <v>0</v>
      </c>
      <c r="R80">
        <v>0</v>
      </c>
      <c r="S80">
        <f t="shared" si="45"/>
        <v>2457359.75</v>
      </c>
      <c r="T80">
        <f t="shared" si="46"/>
        <v>5816.25</v>
      </c>
      <c r="U80">
        <f t="shared" si="47"/>
        <v>283.21430756937502</v>
      </c>
      <c r="V80">
        <f t="shared" si="48"/>
        <v>328.54450350062507</v>
      </c>
      <c r="W80">
        <f t="shared" si="49"/>
        <v>611.75881107000009</v>
      </c>
      <c r="X80">
        <f t="shared" si="50"/>
        <v>5814.75</v>
      </c>
      <c r="Y80">
        <f t="shared" si="51"/>
        <v>6</v>
      </c>
      <c r="Z80">
        <f t="shared" si="52"/>
        <v>4.7839207380000062</v>
      </c>
      <c r="AA80">
        <f t="shared" si="53"/>
        <v>19.509220804666676</v>
      </c>
      <c r="AB80">
        <f t="shared" si="54"/>
        <v>265.61805221981876</v>
      </c>
      <c r="AC80">
        <f t="shared" si="55"/>
        <v>-7.8618254656875594E-2</v>
      </c>
      <c r="AD80">
        <f t="shared" si="56"/>
        <v>-0.99525197120503117</v>
      </c>
      <c r="AE80">
        <f t="shared" si="57"/>
        <v>-5.7381912195450573E-2</v>
      </c>
      <c r="AF80">
        <f t="shared" si="58"/>
        <v>3.7397184782883008E-3</v>
      </c>
      <c r="AG80">
        <f t="shared" si="59"/>
        <v>-0.99525197120503117</v>
      </c>
      <c r="AH80">
        <f t="shared" si="60"/>
        <v>-9.726010650931291E-2</v>
      </c>
      <c r="AI80">
        <f t="shared" si="61"/>
        <v>90.16975117831538</v>
      </c>
      <c r="AJ80">
        <f t="shared" si="62"/>
        <v>-5.5842478889339269</v>
      </c>
    </row>
    <row r="81" spans="4:36" x14ac:dyDescent="0.15">
      <c r="D81" s="9" t="s">
        <v>113</v>
      </c>
      <c r="E81" s="9">
        <v>5761631.7464036727</v>
      </c>
      <c r="F81" s="9">
        <v>-3.3553518859825568</v>
      </c>
      <c r="G81" s="9">
        <v>26.831327898914594</v>
      </c>
      <c r="H81" s="18">
        <f t="shared" si="42"/>
        <v>6.9668498173789741</v>
      </c>
      <c r="I81" s="14">
        <f t="shared" si="43"/>
        <v>98.769186909836932</v>
      </c>
      <c r="J81" s="9">
        <v>5.4213180070891367</v>
      </c>
      <c r="K81" s="9">
        <f t="shared" si="44"/>
        <v>437.39290962545539</v>
      </c>
      <c r="M81">
        <v>2015</v>
      </c>
      <c r="N81">
        <v>12</v>
      </c>
      <c r="O81">
        <v>3</v>
      </c>
      <c r="P81">
        <v>7</v>
      </c>
      <c r="Q81">
        <v>0</v>
      </c>
      <c r="R81">
        <v>0</v>
      </c>
      <c r="S81">
        <f t="shared" si="45"/>
        <v>2457359.7916666665</v>
      </c>
      <c r="T81">
        <f t="shared" si="46"/>
        <v>5816.2916666665114</v>
      </c>
      <c r="U81">
        <f t="shared" si="47"/>
        <v>283.21430953160416</v>
      </c>
      <c r="V81">
        <f t="shared" si="48"/>
        <v>328.58557017790918</v>
      </c>
      <c r="W81">
        <f t="shared" si="49"/>
        <v>611.79987970951333</v>
      </c>
      <c r="X81">
        <f t="shared" si="50"/>
        <v>5814.7916666665114</v>
      </c>
      <c r="Y81">
        <f t="shared" si="51"/>
        <v>7</v>
      </c>
      <c r="Z81">
        <f t="shared" si="52"/>
        <v>4.7866586473008885</v>
      </c>
      <c r="AA81">
        <f t="shared" si="53"/>
        <v>20.511958713967559</v>
      </c>
      <c r="AB81">
        <f t="shared" si="54"/>
        <v>280.8480528105988</v>
      </c>
      <c r="AC81">
        <f t="shared" si="55"/>
        <v>0.18544581157534887</v>
      </c>
      <c r="AD81">
        <f t="shared" si="56"/>
        <v>-0.98091168689661923</v>
      </c>
      <c r="AE81">
        <f t="shared" si="57"/>
        <v>-5.8498833140406346E-2</v>
      </c>
      <c r="AF81">
        <f t="shared" si="58"/>
        <v>0.15203490345453458</v>
      </c>
      <c r="AG81">
        <f t="shared" si="59"/>
        <v>-0.98091168689661923</v>
      </c>
      <c r="AH81">
        <f t="shared" si="60"/>
        <v>0.12123386755028176</v>
      </c>
      <c r="AI81">
        <f t="shared" si="61"/>
        <v>98.769186909836932</v>
      </c>
      <c r="AJ81">
        <f t="shared" si="62"/>
        <v>6.9668498173789741</v>
      </c>
    </row>
    <row r="82" spans="4:36" x14ac:dyDescent="0.15">
      <c r="D82" s="9" t="s">
        <v>114</v>
      </c>
      <c r="E82" s="9">
        <v>5758539.1411111541</v>
      </c>
      <c r="F82" s="9">
        <v>-3.419486948659749</v>
      </c>
      <c r="G82" s="9">
        <v>26.642395947647806</v>
      </c>
      <c r="H82" s="18">
        <f t="shared" si="42"/>
        <v>19.211866052022827</v>
      </c>
      <c r="I82" s="14">
        <f t="shared" si="43"/>
        <v>108.04163670420411</v>
      </c>
      <c r="J82" s="9">
        <v>5.4214530007972535</v>
      </c>
      <c r="K82" s="9">
        <f t="shared" si="44"/>
        <v>437.39290982241283</v>
      </c>
      <c r="M82">
        <v>2015</v>
      </c>
      <c r="N82">
        <v>12</v>
      </c>
      <c r="O82">
        <v>3</v>
      </c>
      <c r="P82">
        <v>8</v>
      </c>
      <c r="Q82">
        <v>0</v>
      </c>
      <c r="R82">
        <v>0</v>
      </c>
      <c r="S82">
        <f t="shared" si="45"/>
        <v>2457359.8333333335</v>
      </c>
      <c r="T82">
        <f t="shared" si="46"/>
        <v>5816.3333333334886</v>
      </c>
      <c r="U82">
        <f t="shared" si="47"/>
        <v>283.21431149383335</v>
      </c>
      <c r="V82">
        <f t="shared" si="48"/>
        <v>328.62663685565349</v>
      </c>
      <c r="W82">
        <f t="shared" si="49"/>
        <v>611.84094834948678</v>
      </c>
      <c r="X82">
        <f t="shared" si="50"/>
        <v>5814.8333333334886</v>
      </c>
      <c r="Y82">
        <f t="shared" si="51"/>
        <v>8</v>
      </c>
      <c r="Z82">
        <f t="shared" si="52"/>
        <v>4.7893965566324521</v>
      </c>
      <c r="AA82">
        <f t="shared" si="53"/>
        <v>21.51469662329912</v>
      </c>
      <c r="AB82">
        <f t="shared" si="54"/>
        <v>296.07805340183899</v>
      </c>
      <c r="AC82">
        <f t="shared" si="55"/>
        <v>0.43646295341667113</v>
      </c>
      <c r="AD82">
        <f t="shared" si="56"/>
        <v>-0.89774498655810586</v>
      </c>
      <c r="AE82">
        <f t="shared" si="57"/>
        <v>-5.9615680861523704E-2</v>
      </c>
      <c r="AF82">
        <f t="shared" si="58"/>
        <v>0.29304882467058624</v>
      </c>
      <c r="AG82">
        <f t="shared" si="59"/>
        <v>-0.89774498655810586</v>
      </c>
      <c r="AH82">
        <f t="shared" si="60"/>
        <v>0.32890169575265843</v>
      </c>
      <c r="AI82">
        <f t="shared" si="61"/>
        <v>108.04163670420411</v>
      </c>
      <c r="AJ82">
        <f t="shared" si="62"/>
        <v>19.211866052022827</v>
      </c>
    </row>
    <row r="83" spans="4:36" x14ac:dyDescent="0.15">
      <c r="D83" s="9" t="s">
        <v>115</v>
      </c>
      <c r="E83" s="9">
        <v>5755446.5358186355</v>
      </c>
      <c r="F83" s="9">
        <v>-3.4836220113369407</v>
      </c>
      <c r="G83" s="9">
        <v>26.453463996381018</v>
      </c>
      <c r="H83" s="18">
        <f t="shared" si="42"/>
        <v>30.754652645899071</v>
      </c>
      <c r="I83" s="14">
        <f t="shared" si="43"/>
        <v>118.98863681899724</v>
      </c>
      <c r="J83" s="9">
        <v>5.4215879945053702</v>
      </c>
      <c r="K83" s="9">
        <f t="shared" si="44"/>
        <v>437.39291001937022</v>
      </c>
      <c r="M83">
        <v>2015</v>
      </c>
      <c r="N83">
        <v>12</v>
      </c>
      <c r="O83">
        <v>3</v>
      </c>
      <c r="P83">
        <v>9</v>
      </c>
      <c r="Q83">
        <v>0</v>
      </c>
      <c r="R83">
        <v>0</v>
      </c>
      <c r="S83">
        <f t="shared" si="45"/>
        <v>2457359.875</v>
      </c>
      <c r="T83">
        <f t="shared" si="46"/>
        <v>5816.375</v>
      </c>
      <c r="U83">
        <f t="shared" si="47"/>
        <v>283.21431345606248</v>
      </c>
      <c r="V83">
        <f t="shared" si="48"/>
        <v>328.66770353293759</v>
      </c>
      <c r="W83">
        <f t="shared" si="49"/>
        <v>611.88201698900002</v>
      </c>
      <c r="X83">
        <f t="shared" si="50"/>
        <v>5814.875</v>
      </c>
      <c r="Y83">
        <f t="shared" si="51"/>
        <v>9</v>
      </c>
      <c r="Z83">
        <f t="shared" si="52"/>
        <v>4.7921344659333345</v>
      </c>
      <c r="AA83">
        <f t="shared" si="53"/>
        <v>22.517434532599999</v>
      </c>
      <c r="AB83">
        <f t="shared" si="54"/>
        <v>311.30805399261897</v>
      </c>
      <c r="AC83">
        <f t="shared" si="55"/>
        <v>0.65682099908609082</v>
      </c>
      <c r="AD83">
        <f t="shared" si="56"/>
        <v>-0.75159679629136611</v>
      </c>
      <c r="AE83">
        <f t="shared" si="57"/>
        <v>-6.0732453960828124E-2</v>
      </c>
      <c r="AF83">
        <f t="shared" si="58"/>
        <v>0.41695251329829874</v>
      </c>
      <c r="AG83">
        <f t="shared" si="59"/>
        <v>-0.75159679629136611</v>
      </c>
      <c r="AH83">
        <f t="shared" si="60"/>
        <v>0.51112900275643391</v>
      </c>
      <c r="AI83">
        <f t="shared" si="61"/>
        <v>118.98863681899724</v>
      </c>
      <c r="AJ83">
        <f t="shared" si="62"/>
        <v>30.754652645899071</v>
      </c>
    </row>
    <row r="84" spans="4:36" x14ac:dyDescent="0.15">
      <c r="D84" s="9" t="s">
        <v>116</v>
      </c>
      <c r="E84" s="9">
        <v>5752353.9305261169</v>
      </c>
      <c r="F84" s="9">
        <v>-3.5477570740141333</v>
      </c>
      <c r="G84" s="9">
        <v>26.264532045114233</v>
      </c>
      <c r="H84" s="18">
        <f t="shared" si="42"/>
        <v>40.94712644655818</v>
      </c>
      <c r="I84" s="14">
        <f t="shared" si="43"/>
        <v>132.95891157198204</v>
      </c>
      <c r="J84" s="9">
        <v>5.421722988213487</v>
      </c>
      <c r="K84" s="9">
        <f t="shared" si="44"/>
        <v>437.39291021632766</v>
      </c>
      <c r="M84">
        <v>2015</v>
      </c>
      <c r="N84">
        <v>12</v>
      </c>
      <c r="O84">
        <v>3</v>
      </c>
      <c r="P84">
        <v>10</v>
      </c>
      <c r="Q84">
        <v>0</v>
      </c>
      <c r="R84">
        <v>0</v>
      </c>
      <c r="S84">
        <f t="shared" si="45"/>
        <v>2457359.9166666665</v>
      </c>
      <c r="T84">
        <f t="shared" si="46"/>
        <v>5816.4166666665114</v>
      </c>
      <c r="U84">
        <f t="shared" si="47"/>
        <v>283.21431541829168</v>
      </c>
      <c r="V84">
        <f t="shared" si="48"/>
        <v>328.7087702102217</v>
      </c>
      <c r="W84">
        <f t="shared" si="49"/>
        <v>611.92308562851338</v>
      </c>
      <c r="X84">
        <f t="shared" si="50"/>
        <v>5814.9166666665114</v>
      </c>
      <c r="Y84">
        <f t="shared" si="51"/>
        <v>10</v>
      </c>
      <c r="Z84">
        <f t="shared" si="52"/>
        <v>4.7948723752342248</v>
      </c>
      <c r="AA84">
        <f t="shared" si="53"/>
        <v>23.52017244190089</v>
      </c>
      <c r="AB84">
        <f t="shared" si="54"/>
        <v>326.53805458339912</v>
      </c>
      <c r="AC84">
        <f t="shared" si="55"/>
        <v>0.83106155627851441</v>
      </c>
      <c r="AD84">
        <f t="shared" si="56"/>
        <v>-0.55273083159121006</v>
      </c>
      <c r="AE84">
        <f t="shared" si="57"/>
        <v>-6.1849151040438526E-2</v>
      </c>
      <c r="AF84">
        <f t="shared" si="58"/>
        <v>0.51511897770447812</v>
      </c>
      <c r="AG84">
        <f t="shared" si="59"/>
        <v>-0.55273083159121006</v>
      </c>
      <c r="AH84">
        <f t="shared" si="60"/>
        <v>0.65508859447954271</v>
      </c>
      <c r="AI84">
        <f t="shared" si="61"/>
        <v>132.95891157198204</v>
      </c>
      <c r="AJ84">
        <f t="shared" si="62"/>
        <v>40.94712644655818</v>
      </c>
    </row>
    <row r="85" spans="4:36" x14ac:dyDescent="0.15">
      <c r="D85" s="9" t="s">
        <v>117</v>
      </c>
      <c r="E85" s="9">
        <v>5750077.8220218727</v>
      </c>
      <c r="F85" s="9">
        <v>-3.6120667879082462</v>
      </c>
      <c r="G85" s="9">
        <v>26.073569102388255</v>
      </c>
      <c r="H85" s="18">
        <f t="shared" si="42"/>
        <v>48.671196033734319</v>
      </c>
      <c r="I85" s="14">
        <f t="shared" si="43"/>
        <v>151.50379688010861</v>
      </c>
      <c r="J85" s="9">
        <v>5.421869860001955</v>
      </c>
      <c r="K85" s="9">
        <f t="shared" si="44"/>
        <v>437.39291043061547</v>
      </c>
      <c r="M85">
        <v>2015</v>
      </c>
      <c r="N85">
        <v>12</v>
      </c>
      <c r="O85">
        <v>3</v>
      </c>
      <c r="P85">
        <v>11</v>
      </c>
      <c r="Q85">
        <v>0</v>
      </c>
      <c r="R85">
        <v>0</v>
      </c>
      <c r="S85">
        <f t="shared" si="45"/>
        <v>2457359.9583333335</v>
      </c>
      <c r="T85">
        <f t="shared" si="46"/>
        <v>5816.4583333334886</v>
      </c>
      <c r="U85">
        <f t="shared" si="47"/>
        <v>283.21431738052087</v>
      </c>
      <c r="V85">
        <f t="shared" si="48"/>
        <v>328.74983688796601</v>
      </c>
      <c r="W85">
        <f t="shared" si="49"/>
        <v>611.96415426848694</v>
      </c>
      <c r="X85">
        <f t="shared" si="50"/>
        <v>5814.9583333334886</v>
      </c>
      <c r="Y85">
        <f t="shared" si="51"/>
        <v>11</v>
      </c>
      <c r="Z85">
        <f t="shared" si="52"/>
        <v>4.7976102845657955</v>
      </c>
      <c r="AA85">
        <f t="shared" si="53"/>
        <v>24.522910351232461</v>
      </c>
      <c r="AB85">
        <f t="shared" si="54"/>
        <v>341.77008616609868</v>
      </c>
      <c r="AC85">
        <f t="shared" si="55"/>
        <v>0.94697549516682378</v>
      </c>
      <c r="AD85">
        <f t="shared" si="56"/>
        <v>-0.31507513445319701</v>
      </c>
      <c r="AE85">
        <f t="shared" si="57"/>
        <v>-6.2968811350134365E-2</v>
      </c>
      <c r="AF85">
        <f t="shared" si="58"/>
        <v>0.58073709163627663</v>
      </c>
      <c r="AG85">
        <f t="shared" si="59"/>
        <v>-0.31507513445319701</v>
      </c>
      <c r="AH85">
        <f t="shared" si="60"/>
        <v>0.75064778028522716</v>
      </c>
      <c r="AI85">
        <f t="shared" si="61"/>
        <v>151.50379688010861</v>
      </c>
      <c r="AJ85">
        <f t="shared" si="62"/>
        <v>48.671196033734319</v>
      </c>
    </row>
    <row r="86" spans="4:36" x14ac:dyDescent="0.15">
      <c r="D86" s="9" t="s">
        <v>118</v>
      </c>
      <c r="E86" s="9">
        <v>5748618.2103059022</v>
      </c>
      <c r="F86" s="9">
        <v>-3.6765511530192803</v>
      </c>
      <c r="G86" s="9">
        <v>25.880575168203091</v>
      </c>
      <c r="H86" s="18">
        <f t="shared" si="42"/>
        <v>52.30949616829561</v>
      </c>
      <c r="I86" s="14">
        <f t="shared" si="43"/>
        <v>174.81069051649132</v>
      </c>
      <c r="J86" s="9">
        <v>5.4220286098707753</v>
      </c>
      <c r="K86" s="9">
        <f t="shared" si="44"/>
        <v>437.39291066223336</v>
      </c>
      <c r="M86">
        <v>2015</v>
      </c>
      <c r="N86">
        <v>12</v>
      </c>
      <c r="O86">
        <v>3</v>
      </c>
      <c r="P86">
        <v>12</v>
      </c>
      <c r="Q86">
        <v>0</v>
      </c>
      <c r="R86">
        <v>0</v>
      </c>
      <c r="S86">
        <f t="shared" si="45"/>
        <v>2457360</v>
      </c>
      <c r="T86">
        <f t="shared" si="46"/>
        <v>5816.5</v>
      </c>
      <c r="U86">
        <f t="shared" si="47"/>
        <v>283.21431934275</v>
      </c>
      <c r="V86">
        <f t="shared" si="48"/>
        <v>328.79090356525012</v>
      </c>
      <c r="W86">
        <f t="shared" si="49"/>
        <v>612.00522290800018</v>
      </c>
      <c r="X86">
        <f t="shared" si="50"/>
        <v>5815</v>
      </c>
      <c r="Y86">
        <f t="shared" si="51"/>
        <v>12</v>
      </c>
      <c r="Z86">
        <f t="shared" si="52"/>
        <v>4.8003481938666788</v>
      </c>
      <c r="AA86">
        <f t="shared" si="53"/>
        <v>25.525648260533345</v>
      </c>
      <c r="AB86">
        <f t="shared" si="54"/>
        <v>357.00414873979707</v>
      </c>
      <c r="AC86">
        <f t="shared" si="55"/>
        <v>0.99641043956655784</v>
      </c>
      <c r="AD86">
        <f t="shared" si="56"/>
        <v>-5.530392535063032E-2</v>
      </c>
      <c r="AE86">
        <f t="shared" si="57"/>
        <v>-6.4091432840834198E-2</v>
      </c>
      <c r="AF86">
        <f t="shared" si="58"/>
        <v>0.60925719064130002</v>
      </c>
      <c r="AG86">
        <f t="shared" si="59"/>
        <v>-5.530392535063032E-2</v>
      </c>
      <c r="AH86">
        <f t="shared" si="60"/>
        <v>0.79104181399764384</v>
      </c>
      <c r="AI86">
        <f t="shared" si="61"/>
        <v>174.81069051649132</v>
      </c>
      <c r="AJ86">
        <f t="shared" si="62"/>
        <v>52.30949616829561</v>
      </c>
    </row>
    <row r="87" spans="4:36" x14ac:dyDescent="0.15">
      <c r="D87" s="9" t="s">
        <v>119</v>
      </c>
      <c r="E87" s="9">
        <v>5747158.5985899307</v>
      </c>
      <c r="F87" s="9">
        <v>-3.7410355181303143</v>
      </c>
      <c r="G87" s="9">
        <v>25.687581234017923</v>
      </c>
      <c r="H87" s="18">
        <f t="shared" si="42"/>
        <v>50.684466484949262</v>
      </c>
      <c r="I87" s="14">
        <f t="shared" si="43"/>
        <v>199.19359728510156</v>
      </c>
      <c r="J87" s="9">
        <v>5.4221873597395964</v>
      </c>
      <c r="K87" s="9">
        <f t="shared" si="44"/>
        <v>437.39291089385131</v>
      </c>
      <c r="M87">
        <v>2015</v>
      </c>
      <c r="N87">
        <v>12</v>
      </c>
      <c r="O87">
        <v>3</v>
      </c>
      <c r="P87">
        <v>13</v>
      </c>
      <c r="Q87">
        <v>0</v>
      </c>
      <c r="R87">
        <v>0</v>
      </c>
      <c r="S87">
        <f t="shared" si="45"/>
        <v>2457360.0416666665</v>
      </c>
      <c r="T87">
        <f t="shared" si="46"/>
        <v>5816.5416666665114</v>
      </c>
      <c r="U87">
        <f t="shared" si="47"/>
        <v>283.21432130497919</v>
      </c>
      <c r="V87">
        <f t="shared" si="48"/>
        <v>328.83197024253423</v>
      </c>
      <c r="W87">
        <f t="shared" si="49"/>
        <v>612.04629154751342</v>
      </c>
      <c r="X87">
        <f t="shared" si="50"/>
        <v>5815.0416666665114</v>
      </c>
      <c r="Y87">
        <f t="shared" si="51"/>
        <v>13</v>
      </c>
      <c r="Z87">
        <f t="shared" si="52"/>
        <v>4.8030861031675611</v>
      </c>
      <c r="AA87">
        <f t="shared" si="53"/>
        <v>26.528386169834228</v>
      </c>
      <c r="AB87">
        <f t="shared" si="54"/>
        <v>372.23821131349553</v>
      </c>
      <c r="AC87">
        <f t="shared" si="55"/>
        <v>0.97588580761535515</v>
      </c>
      <c r="AD87">
        <f t="shared" si="56"/>
        <v>0.20831233326506829</v>
      </c>
      <c r="AE87">
        <f t="shared" si="57"/>
        <v>-6.5213973231118841E-2</v>
      </c>
      <c r="AF87">
        <f t="shared" si="58"/>
        <v>0.59873431369700791</v>
      </c>
      <c r="AG87">
        <f t="shared" si="59"/>
        <v>0.20831233326506829</v>
      </c>
      <c r="AH87">
        <f t="shared" si="60"/>
        <v>0.77338424693772767</v>
      </c>
      <c r="AI87">
        <f t="shared" si="61"/>
        <v>199.19359728510156</v>
      </c>
      <c r="AJ87">
        <f t="shared" si="62"/>
        <v>50.684466484949262</v>
      </c>
    </row>
    <row r="88" spans="4:36" x14ac:dyDescent="0.15">
      <c r="D88" s="9" t="s">
        <v>120</v>
      </c>
      <c r="E88" s="9">
        <v>5745698.9868739601</v>
      </c>
      <c r="F88" s="9">
        <v>-3.8055198832413484</v>
      </c>
      <c r="G88" s="9">
        <v>25.494587299832755</v>
      </c>
      <c r="H88" s="18">
        <f t="shared" si="42"/>
        <v>44.35964283813535</v>
      </c>
      <c r="I88" s="14">
        <f t="shared" si="43"/>
        <v>219.76111950283843</v>
      </c>
      <c r="J88" s="9">
        <v>5.4223461096084167</v>
      </c>
      <c r="K88" s="9">
        <f t="shared" si="44"/>
        <v>437.39291112546931</v>
      </c>
      <c r="M88">
        <v>2015</v>
      </c>
      <c r="N88">
        <v>12</v>
      </c>
      <c r="O88">
        <v>3</v>
      </c>
      <c r="P88">
        <v>14</v>
      </c>
      <c r="Q88">
        <v>0</v>
      </c>
      <c r="R88">
        <v>0</v>
      </c>
      <c r="S88">
        <f t="shared" si="45"/>
        <v>2457360.0833333335</v>
      </c>
      <c r="T88">
        <f t="shared" si="46"/>
        <v>5816.5833333334886</v>
      </c>
      <c r="U88">
        <f t="shared" si="47"/>
        <v>283.21432326720833</v>
      </c>
      <c r="V88">
        <f t="shared" si="48"/>
        <v>328.87303692027854</v>
      </c>
      <c r="W88">
        <f t="shared" si="49"/>
        <v>612.08736018748687</v>
      </c>
      <c r="X88">
        <f t="shared" si="50"/>
        <v>5815.0833333334886</v>
      </c>
      <c r="Y88">
        <f t="shared" si="51"/>
        <v>14</v>
      </c>
      <c r="Z88">
        <f t="shared" si="52"/>
        <v>4.8058240124991247</v>
      </c>
      <c r="AA88">
        <f t="shared" si="53"/>
        <v>27.531124079165792</v>
      </c>
      <c r="AB88">
        <f t="shared" si="54"/>
        <v>387.47227388765413</v>
      </c>
      <c r="AC88">
        <f t="shared" si="55"/>
        <v>0.88685276607538455</v>
      </c>
      <c r="AD88">
        <f t="shared" si="56"/>
        <v>0.45726540347295302</v>
      </c>
      <c r="AE88">
        <f t="shared" si="57"/>
        <v>-6.6336431100541146E-2</v>
      </c>
      <c r="AF88">
        <f t="shared" si="58"/>
        <v>0.54997832403916824</v>
      </c>
      <c r="AG88">
        <f t="shared" si="59"/>
        <v>0.45726540347295302</v>
      </c>
      <c r="AH88">
        <f t="shared" si="60"/>
        <v>0.69887924126689094</v>
      </c>
      <c r="AI88">
        <f t="shared" si="61"/>
        <v>219.76111950283843</v>
      </c>
      <c r="AJ88">
        <f t="shared" si="62"/>
        <v>44.35964283813535</v>
      </c>
    </row>
    <row r="89" spans="4:36" x14ac:dyDescent="0.15">
      <c r="D89" s="9" t="s">
        <v>121</v>
      </c>
      <c r="E89" s="9">
        <v>5744239.3751579896</v>
      </c>
      <c r="F89" s="9">
        <v>-3.8700042483523824</v>
      </c>
      <c r="G89" s="9">
        <v>25.301593365647591</v>
      </c>
      <c r="H89" s="18">
        <f t="shared" si="42"/>
        <v>34.957980720518435</v>
      </c>
      <c r="I89" s="14">
        <f t="shared" si="43"/>
        <v>235.34364812829264</v>
      </c>
      <c r="J89" s="9">
        <v>5.4225048594772378</v>
      </c>
      <c r="K89" s="9">
        <f t="shared" si="44"/>
        <v>437.39291135708731</v>
      </c>
      <c r="M89">
        <v>2015</v>
      </c>
      <c r="N89">
        <v>12</v>
      </c>
      <c r="O89">
        <v>3</v>
      </c>
      <c r="P89">
        <v>15</v>
      </c>
      <c r="Q89">
        <v>0</v>
      </c>
      <c r="R89">
        <v>0</v>
      </c>
      <c r="S89">
        <f t="shared" si="45"/>
        <v>2457360.125</v>
      </c>
      <c r="T89">
        <f t="shared" si="46"/>
        <v>5816.625</v>
      </c>
      <c r="U89">
        <f t="shared" si="47"/>
        <v>283.21432522943752</v>
      </c>
      <c r="V89">
        <f t="shared" si="48"/>
        <v>328.91410359756264</v>
      </c>
      <c r="W89">
        <f t="shared" si="49"/>
        <v>612.12842882700011</v>
      </c>
      <c r="X89">
        <f t="shared" si="50"/>
        <v>5815.125</v>
      </c>
      <c r="Y89">
        <f t="shared" si="51"/>
        <v>15</v>
      </c>
      <c r="Z89">
        <f t="shared" si="52"/>
        <v>4.8085619218000071</v>
      </c>
      <c r="AA89">
        <f t="shared" si="53"/>
        <v>28.533861988466676</v>
      </c>
      <c r="AB89">
        <f t="shared" si="54"/>
        <v>402.70633646135252</v>
      </c>
      <c r="AC89">
        <f t="shared" si="55"/>
        <v>0.73557219876973545</v>
      </c>
      <c r="AD89">
        <f t="shared" si="56"/>
        <v>0.67407926093386739</v>
      </c>
      <c r="AE89">
        <f t="shared" si="57"/>
        <v>-6.7458805028758423E-2</v>
      </c>
      <c r="AF89">
        <f t="shared" si="58"/>
        <v>0.46648328274547146</v>
      </c>
      <c r="AG89">
        <f t="shared" si="59"/>
        <v>0.67407926093386739</v>
      </c>
      <c r="AH89">
        <f t="shared" si="60"/>
        <v>0.57272200664708151</v>
      </c>
      <c r="AI89">
        <f t="shared" si="61"/>
        <v>235.34364812829264</v>
      </c>
      <c r="AJ89">
        <f t="shared" si="62"/>
        <v>34.957980720518435</v>
      </c>
    </row>
    <row r="90" spans="4:36" x14ac:dyDescent="0.15">
      <c r="D90" s="9" t="s">
        <v>122</v>
      </c>
      <c r="E90" s="9">
        <v>5742779.7634420181</v>
      </c>
      <c r="F90" s="9">
        <v>-3.9344886134634165</v>
      </c>
      <c r="G90" s="9">
        <v>25.108599431462423</v>
      </c>
      <c r="H90" s="18">
        <f t="shared" si="42"/>
        <v>23.823860202069309</v>
      </c>
      <c r="I90" s="14">
        <f t="shared" si="43"/>
        <v>247.25768447726563</v>
      </c>
      <c r="J90" s="9">
        <v>5.4226636093460581</v>
      </c>
      <c r="K90" s="9">
        <f t="shared" si="44"/>
        <v>437.39291158870526</v>
      </c>
      <c r="M90">
        <v>2015</v>
      </c>
      <c r="N90">
        <v>12</v>
      </c>
      <c r="O90">
        <v>3</v>
      </c>
      <c r="P90">
        <v>16</v>
      </c>
      <c r="Q90">
        <v>0</v>
      </c>
      <c r="R90">
        <v>0</v>
      </c>
      <c r="S90">
        <f t="shared" si="45"/>
        <v>2457360.1666666665</v>
      </c>
      <c r="T90">
        <f t="shared" si="46"/>
        <v>5816.6666666665114</v>
      </c>
      <c r="U90">
        <f t="shared" si="47"/>
        <v>283.21432719166665</v>
      </c>
      <c r="V90">
        <f t="shared" si="48"/>
        <v>328.95517027484675</v>
      </c>
      <c r="W90">
        <f t="shared" si="49"/>
        <v>612.16949746651335</v>
      </c>
      <c r="X90">
        <f t="shared" si="50"/>
        <v>5815.1666666665114</v>
      </c>
      <c r="Y90">
        <f t="shared" si="51"/>
        <v>16</v>
      </c>
      <c r="Z90">
        <f t="shared" si="52"/>
        <v>4.8112998311008903</v>
      </c>
      <c r="AA90">
        <f t="shared" si="53"/>
        <v>29.536599897767559</v>
      </c>
      <c r="AB90">
        <f t="shared" si="54"/>
        <v>417.94039903505092</v>
      </c>
      <c r="AC90">
        <f t="shared" si="55"/>
        <v>0.53267440558791579</v>
      </c>
      <c r="AD90">
        <f t="shared" si="56"/>
        <v>0.8435369649474771</v>
      </c>
      <c r="AE90">
        <f t="shared" si="57"/>
        <v>-6.8581093595534187E-2</v>
      </c>
      <c r="AF90">
        <f t="shared" si="58"/>
        <v>0.35418172638549916</v>
      </c>
      <c r="AG90">
        <f t="shared" si="59"/>
        <v>0.8435369649474771</v>
      </c>
      <c r="AH90">
        <f t="shared" si="60"/>
        <v>0.40373344357606322</v>
      </c>
      <c r="AI90">
        <f t="shared" si="61"/>
        <v>247.25768447726563</v>
      </c>
      <c r="AJ90">
        <f t="shared" si="62"/>
        <v>23.823860202069309</v>
      </c>
    </row>
    <row r="91" spans="4:36" x14ac:dyDescent="0.15">
      <c r="D91" s="9" t="s">
        <v>123</v>
      </c>
      <c r="E91" s="9">
        <v>5741320.1517260475</v>
      </c>
      <c r="F91" s="9">
        <v>-3.998972978574451</v>
      </c>
      <c r="G91" s="9">
        <v>24.915605497277255</v>
      </c>
      <c r="H91" s="18">
        <f t="shared" si="42"/>
        <v>11.761728061728903</v>
      </c>
      <c r="I91" s="14">
        <f t="shared" si="43"/>
        <v>256.99127292969115</v>
      </c>
      <c r="J91" s="9">
        <v>5.4228223592148783</v>
      </c>
      <c r="K91" s="9">
        <f t="shared" si="44"/>
        <v>437.39291182032326</v>
      </c>
      <c r="M91">
        <v>2015</v>
      </c>
      <c r="N91">
        <v>12</v>
      </c>
      <c r="O91">
        <v>3</v>
      </c>
      <c r="P91">
        <v>17</v>
      </c>
      <c r="Q91">
        <v>0</v>
      </c>
      <c r="R91">
        <v>0</v>
      </c>
      <c r="S91">
        <f t="shared" si="45"/>
        <v>2457360.2083333335</v>
      </c>
      <c r="T91">
        <f t="shared" si="46"/>
        <v>5816.7083333334886</v>
      </c>
      <c r="U91">
        <f t="shared" si="47"/>
        <v>283.21432915389585</v>
      </c>
      <c r="V91">
        <f t="shared" si="48"/>
        <v>328.99623695259106</v>
      </c>
      <c r="W91">
        <f t="shared" si="49"/>
        <v>612.21056610648691</v>
      </c>
      <c r="X91">
        <f t="shared" si="50"/>
        <v>5815.2083333334886</v>
      </c>
      <c r="Y91">
        <f t="shared" si="51"/>
        <v>17</v>
      </c>
      <c r="Z91">
        <f t="shared" si="52"/>
        <v>4.8140377404324601</v>
      </c>
      <c r="AA91">
        <f t="shared" si="53"/>
        <v>30.53933780709913</v>
      </c>
      <c r="AB91">
        <f t="shared" si="54"/>
        <v>433.17446160920974</v>
      </c>
      <c r="AC91">
        <f t="shared" si="55"/>
        <v>0.29241207206936343</v>
      </c>
      <c r="AD91">
        <f t="shared" si="56"/>
        <v>0.95374872514785913</v>
      </c>
      <c r="AE91">
        <f t="shared" si="57"/>
        <v>-6.9703295380739952E-2</v>
      </c>
      <c r="AF91">
        <f t="shared" si="58"/>
        <v>0.22102776569236779</v>
      </c>
      <c r="AG91">
        <f t="shared" si="59"/>
        <v>0.95374872514785913</v>
      </c>
      <c r="AH91">
        <f t="shared" si="60"/>
        <v>0.20374026620153671</v>
      </c>
      <c r="AI91">
        <f t="shared" si="61"/>
        <v>256.99127292969115</v>
      </c>
      <c r="AJ91">
        <f t="shared" si="62"/>
        <v>11.761728061728903</v>
      </c>
    </row>
    <row r="92" spans="4:36" x14ac:dyDescent="0.15">
      <c r="D92" s="9" t="s">
        <v>124</v>
      </c>
      <c r="E92" s="9">
        <v>5739860.5400100769</v>
      </c>
      <c r="F92" s="9">
        <v>-4.0634573436854851</v>
      </c>
      <c r="G92" s="9">
        <v>24.722611563092091</v>
      </c>
      <c r="H92" s="18">
        <f t="shared" si="42"/>
        <v>-0.75991067308691163</v>
      </c>
      <c r="I92" s="14">
        <f t="shared" si="43"/>
        <v>265.65917123346134</v>
      </c>
      <c r="J92" s="9">
        <v>5.4229811090836986</v>
      </c>
      <c r="K92" s="9">
        <f t="shared" si="44"/>
        <v>437.39291205194127</v>
      </c>
      <c r="M92">
        <v>2015</v>
      </c>
      <c r="N92">
        <v>12</v>
      </c>
      <c r="O92">
        <v>3</v>
      </c>
      <c r="P92">
        <v>18</v>
      </c>
      <c r="Q92">
        <v>0</v>
      </c>
      <c r="R92">
        <v>0</v>
      </c>
      <c r="S92">
        <f t="shared" si="45"/>
        <v>2457360.25</v>
      </c>
      <c r="T92">
        <f t="shared" si="46"/>
        <v>5816.75</v>
      </c>
      <c r="U92">
        <f t="shared" si="47"/>
        <v>283.21433111612504</v>
      </c>
      <c r="V92">
        <f t="shared" si="48"/>
        <v>329.03730362987517</v>
      </c>
      <c r="W92">
        <f t="shared" si="49"/>
        <v>612.25163474600026</v>
      </c>
      <c r="X92">
        <f t="shared" si="50"/>
        <v>5815.25</v>
      </c>
      <c r="Y92">
        <f t="shared" si="51"/>
        <v>18</v>
      </c>
      <c r="Z92">
        <f t="shared" si="52"/>
        <v>4.8167756497333505</v>
      </c>
      <c r="AA92">
        <f t="shared" si="53"/>
        <v>31.542075716400021</v>
      </c>
      <c r="AB92">
        <f t="shared" si="54"/>
        <v>448.40852418290825</v>
      </c>
      <c r="AC92">
        <f t="shared" si="55"/>
        <v>3.1659009827672439E-2</v>
      </c>
      <c r="AD92">
        <f t="shared" si="56"/>
        <v>0.99698619275382294</v>
      </c>
      <c r="AE92">
        <f t="shared" si="57"/>
        <v>-7.0825408964357073E-2</v>
      </c>
      <c r="AF92">
        <f t="shared" si="58"/>
        <v>7.6438304503809729E-2</v>
      </c>
      <c r="AG92">
        <f t="shared" si="59"/>
        <v>0.99698619275382294</v>
      </c>
      <c r="AH92">
        <f t="shared" si="60"/>
        <v>-1.3255831276081948E-2</v>
      </c>
      <c r="AI92">
        <f t="shared" si="61"/>
        <v>265.65917123346134</v>
      </c>
      <c r="AJ92">
        <f t="shared" si="62"/>
        <v>-0.75991067308691163</v>
      </c>
    </row>
    <row r="93" spans="4:36" x14ac:dyDescent="0.15">
      <c r="D93" s="9" t="s">
        <v>125</v>
      </c>
      <c r="E93" s="9">
        <v>5738400.9282941064</v>
      </c>
      <c r="F93" s="9">
        <v>-4.1279417087965191</v>
      </c>
      <c r="G93" s="9">
        <v>24.529617628906923</v>
      </c>
      <c r="H93" s="18">
        <f t="shared" si="42"/>
        <v>-13.425282896970543</v>
      </c>
      <c r="I93" s="14">
        <f t="shared" si="43"/>
        <v>274.13725446823173</v>
      </c>
      <c r="J93" s="9">
        <v>5.4231398589525197</v>
      </c>
      <c r="K93" s="9">
        <f t="shared" si="44"/>
        <v>437.39291228355921</v>
      </c>
      <c r="M93">
        <v>2015</v>
      </c>
      <c r="N93">
        <v>12</v>
      </c>
      <c r="O93">
        <v>3</v>
      </c>
      <c r="P93">
        <v>19</v>
      </c>
      <c r="Q93">
        <v>0</v>
      </c>
      <c r="R93">
        <v>0</v>
      </c>
      <c r="S93">
        <f t="shared" si="45"/>
        <v>2457360.2916666665</v>
      </c>
      <c r="T93">
        <f t="shared" si="46"/>
        <v>5816.7916666665114</v>
      </c>
      <c r="U93">
        <f t="shared" si="47"/>
        <v>283.21433307835417</v>
      </c>
      <c r="V93">
        <f t="shared" si="48"/>
        <v>329.07837030715928</v>
      </c>
      <c r="W93">
        <f t="shared" si="49"/>
        <v>612.29270338551351</v>
      </c>
      <c r="X93">
        <f t="shared" si="50"/>
        <v>5815.2916666665114</v>
      </c>
      <c r="Y93">
        <f t="shared" si="51"/>
        <v>19</v>
      </c>
      <c r="Z93">
        <f t="shared" si="52"/>
        <v>4.8195135590342337</v>
      </c>
      <c r="AA93">
        <f t="shared" si="53"/>
        <v>32.544813625700904</v>
      </c>
      <c r="AB93">
        <f t="shared" si="54"/>
        <v>463.64258675660665</v>
      </c>
      <c r="AC93">
        <f t="shared" si="55"/>
        <v>-0.2312749882525513</v>
      </c>
      <c r="AD93">
        <f t="shared" si="56"/>
        <v>0.97022443110038836</v>
      </c>
      <c r="AE93">
        <f t="shared" si="57"/>
        <v>-7.1947432926478469E-2</v>
      </c>
      <c r="AF93">
        <f t="shared" si="58"/>
        <v>-6.9368363618225987E-2</v>
      </c>
      <c r="AG93">
        <f t="shared" si="59"/>
        <v>0.97022443110038836</v>
      </c>
      <c r="AH93">
        <f t="shared" si="60"/>
        <v>-0.2320615940323979</v>
      </c>
      <c r="AI93">
        <f t="shared" si="61"/>
        <v>274.13725446823173</v>
      </c>
      <c r="AJ93">
        <f t="shared" si="62"/>
        <v>-13.425282896970543</v>
      </c>
    </row>
    <row r="94" spans="4:36" x14ac:dyDescent="0.15">
      <c r="D94" s="9" t="s">
        <v>126</v>
      </c>
      <c r="E94" s="9">
        <v>5736941.3165781349</v>
      </c>
      <c r="F94" s="9">
        <v>-4.1924260739075532</v>
      </c>
      <c r="G94" s="9">
        <v>24.336623694721759</v>
      </c>
      <c r="H94" s="18">
        <f t="shared" si="42"/>
        <v>-25.948659483744652</v>
      </c>
      <c r="I94" s="14">
        <f t="shared" si="43"/>
        <v>283.30061529285445</v>
      </c>
      <c r="J94" s="9">
        <v>5.42329860882134</v>
      </c>
      <c r="K94" s="9">
        <f t="shared" si="44"/>
        <v>437.39291251517722</v>
      </c>
      <c r="M94">
        <v>2015</v>
      </c>
      <c r="N94">
        <v>12</v>
      </c>
      <c r="O94">
        <v>3</v>
      </c>
      <c r="P94">
        <v>20</v>
      </c>
      <c r="Q94">
        <v>0</v>
      </c>
      <c r="R94">
        <v>0</v>
      </c>
      <c r="S94">
        <f t="shared" si="45"/>
        <v>2457360.3333333335</v>
      </c>
      <c r="T94">
        <f t="shared" si="46"/>
        <v>5816.8333333334886</v>
      </c>
      <c r="U94">
        <f t="shared" si="47"/>
        <v>283.21433504058336</v>
      </c>
      <c r="V94">
        <f t="shared" si="48"/>
        <v>329.11943698490359</v>
      </c>
      <c r="W94">
        <f t="shared" si="49"/>
        <v>612.33377202548695</v>
      </c>
      <c r="X94">
        <f t="shared" si="50"/>
        <v>5815.3333333334886</v>
      </c>
      <c r="Y94">
        <f t="shared" si="51"/>
        <v>20</v>
      </c>
      <c r="Z94">
        <f t="shared" si="52"/>
        <v>4.8222514683657964</v>
      </c>
      <c r="AA94">
        <f t="shared" si="53"/>
        <v>33.547551535032461</v>
      </c>
      <c r="AB94">
        <f t="shared" si="54"/>
        <v>478.87664933076513</v>
      </c>
      <c r="AC94">
        <f t="shared" si="55"/>
        <v>-0.47792993250084975</v>
      </c>
      <c r="AD94">
        <f t="shared" si="56"/>
        <v>0.87535355565303163</v>
      </c>
      <c r="AE94">
        <f t="shared" si="57"/>
        <v>-7.3069365847310497E-2</v>
      </c>
      <c r="AF94">
        <f t="shared" si="58"/>
        <v>-0.20609012357223166</v>
      </c>
      <c r="AG94">
        <f t="shared" si="59"/>
        <v>0.87535355565303163</v>
      </c>
      <c r="AH94">
        <f t="shared" si="60"/>
        <v>-0.43735913569008389</v>
      </c>
      <c r="AI94">
        <f t="shared" si="61"/>
        <v>283.30061529285445</v>
      </c>
      <c r="AJ94">
        <f t="shared" si="62"/>
        <v>-25.948659483744652</v>
      </c>
    </row>
    <row r="95" spans="4:36" x14ac:dyDescent="0.15">
      <c r="D95" s="9" t="s">
        <v>127</v>
      </c>
      <c r="E95" s="9">
        <v>5735481.7048621643</v>
      </c>
      <c r="F95" s="9">
        <v>-4.2569104390185872</v>
      </c>
      <c r="G95" s="9">
        <v>24.143629760536591</v>
      </c>
      <c r="H95" s="18">
        <f t="shared" si="42"/>
        <v>-37.955283332314082</v>
      </c>
      <c r="I95" s="14">
        <f t="shared" si="43"/>
        <v>294.31842761452401</v>
      </c>
      <c r="J95" s="9">
        <v>5.4234573586901611</v>
      </c>
      <c r="K95" s="9">
        <f t="shared" si="44"/>
        <v>437.39291274679516</v>
      </c>
      <c r="M95">
        <v>2015</v>
      </c>
      <c r="N95">
        <v>12</v>
      </c>
      <c r="O95">
        <v>3</v>
      </c>
      <c r="P95">
        <v>21</v>
      </c>
      <c r="Q95">
        <v>0</v>
      </c>
      <c r="R95">
        <v>0</v>
      </c>
      <c r="S95">
        <f t="shared" si="45"/>
        <v>2457360.375</v>
      </c>
      <c r="T95">
        <f t="shared" si="46"/>
        <v>5816.875</v>
      </c>
      <c r="U95">
        <f t="shared" si="47"/>
        <v>283.2143370028125</v>
      </c>
      <c r="V95">
        <f t="shared" si="48"/>
        <v>329.16050366218769</v>
      </c>
      <c r="W95">
        <f t="shared" si="49"/>
        <v>612.37484066500019</v>
      </c>
      <c r="X95">
        <f t="shared" si="50"/>
        <v>5815.375</v>
      </c>
      <c r="Y95">
        <f t="shared" si="51"/>
        <v>21</v>
      </c>
      <c r="Z95">
        <f t="shared" si="52"/>
        <v>4.8249893776666797</v>
      </c>
      <c r="AA95">
        <f t="shared" si="53"/>
        <v>34.550289444333345</v>
      </c>
      <c r="AB95">
        <f t="shared" si="54"/>
        <v>494.11071190446359</v>
      </c>
      <c r="AC95">
        <f t="shared" si="55"/>
        <v>-0.69099176154065012</v>
      </c>
      <c r="AD95">
        <f t="shared" si="56"/>
        <v>0.71904523528748554</v>
      </c>
      <c r="AE95">
        <f t="shared" si="57"/>
        <v>-7.4191206307174754E-2</v>
      </c>
      <c r="AF95">
        <f t="shared" si="58"/>
        <v>-0.32406437776135233</v>
      </c>
      <c r="AG95">
        <f t="shared" si="59"/>
        <v>0.71904523528748554</v>
      </c>
      <c r="AH95">
        <f t="shared" si="60"/>
        <v>-0.61478144789552003</v>
      </c>
      <c r="AI95">
        <f t="shared" si="61"/>
        <v>294.31842761452401</v>
      </c>
      <c r="AJ95">
        <f t="shared" si="62"/>
        <v>-37.955283332314082</v>
      </c>
    </row>
    <row r="96" spans="4:36" x14ac:dyDescent="0.15">
      <c r="D96" s="9" t="s">
        <v>128</v>
      </c>
      <c r="E96" s="9">
        <v>5734022.0931461938</v>
      </c>
      <c r="F96" s="9">
        <v>-4.3213948041296213</v>
      </c>
      <c r="G96" s="9">
        <v>23.950635826351423</v>
      </c>
      <c r="H96" s="18">
        <f t="shared" si="42"/>
        <v>-48.781783696737264</v>
      </c>
      <c r="I96" s="14">
        <f t="shared" si="43"/>
        <v>309.07268692674359</v>
      </c>
      <c r="J96" s="9">
        <v>5.4236161085589814</v>
      </c>
      <c r="K96" s="9">
        <f t="shared" si="44"/>
        <v>437.39291297841316</v>
      </c>
      <c r="M96">
        <v>2015</v>
      </c>
      <c r="N96">
        <v>12</v>
      </c>
      <c r="O96">
        <v>3</v>
      </c>
      <c r="P96">
        <v>22</v>
      </c>
      <c r="Q96">
        <v>0</v>
      </c>
      <c r="R96">
        <v>0</v>
      </c>
      <c r="S96">
        <f t="shared" si="45"/>
        <v>2457360.4166666665</v>
      </c>
      <c r="T96">
        <f t="shared" si="46"/>
        <v>5816.9166666665114</v>
      </c>
      <c r="U96">
        <f t="shared" si="47"/>
        <v>283.21433896504169</v>
      </c>
      <c r="V96">
        <f t="shared" si="48"/>
        <v>329.2015703394718</v>
      </c>
      <c r="W96">
        <f t="shared" si="49"/>
        <v>612.41590930451343</v>
      </c>
      <c r="X96">
        <f t="shared" si="50"/>
        <v>5815.4166666665114</v>
      </c>
      <c r="Y96">
        <f t="shared" si="51"/>
        <v>22</v>
      </c>
      <c r="Z96">
        <f t="shared" si="52"/>
        <v>4.827727286967562</v>
      </c>
      <c r="AA96">
        <f t="shared" si="53"/>
        <v>35.553027353634228</v>
      </c>
      <c r="AB96">
        <f t="shared" si="54"/>
        <v>509.34477447816204</v>
      </c>
      <c r="AC96">
        <f t="shared" si="55"/>
        <v>-0.8555077971884073</v>
      </c>
      <c r="AD96">
        <f t="shared" si="56"/>
        <v>0.51228348409582114</v>
      </c>
      <c r="AE96">
        <f t="shared" si="57"/>
        <v>-7.5312952886509743E-2</v>
      </c>
      <c r="AF96">
        <f t="shared" si="58"/>
        <v>-0.41494636487509279</v>
      </c>
      <c r="AG96">
        <f t="shared" si="59"/>
        <v>0.51228348409582114</v>
      </c>
      <c r="AH96">
        <f t="shared" si="60"/>
        <v>-0.75192097071407249</v>
      </c>
      <c r="AI96">
        <f t="shared" si="61"/>
        <v>309.07268692674359</v>
      </c>
      <c r="AJ96">
        <f t="shared" si="62"/>
        <v>-48.781783696737264</v>
      </c>
    </row>
    <row r="97" spans="4:36" x14ac:dyDescent="0.15">
      <c r="D97" s="9" t="s">
        <v>129</v>
      </c>
      <c r="E97" s="9">
        <v>5732562.4814302223</v>
      </c>
      <c r="F97" s="9">
        <v>-4.3858791692406554</v>
      </c>
      <c r="G97" s="9">
        <v>23.757641892166259</v>
      </c>
      <c r="H97" s="18">
        <f t="shared" si="42"/>
        <v>-57.084721183206398</v>
      </c>
      <c r="I97" s="14">
        <f t="shared" si="43"/>
        <v>330.35787351729942</v>
      </c>
      <c r="J97" s="9">
        <v>5.4237748584278016</v>
      </c>
      <c r="K97" s="9">
        <f t="shared" si="44"/>
        <v>437.39291321003117</v>
      </c>
      <c r="M97">
        <v>2015</v>
      </c>
      <c r="N97">
        <v>12</v>
      </c>
      <c r="O97">
        <v>3</v>
      </c>
      <c r="P97">
        <v>23</v>
      </c>
      <c r="Q97">
        <v>0</v>
      </c>
      <c r="R97">
        <v>0</v>
      </c>
      <c r="S97">
        <f t="shared" si="45"/>
        <v>2457360.4583333335</v>
      </c>
      <c r="T97">
        <f t="shared" si="46"/>
        <v>5816.9583333334886</v>
      </c>
      <c r="U97">
        <f t="shared" si="47"/>
        <v>283.21434092727083</v>
      </c>
      <c r="V97">
        <f t="shared" si="48"/>
        <v>329.24263701721611</v>
      </c>
      <c r="W97">
        <f t="shared" si="49"/>
        <v>612.45697794448688</v>
      </c>
      <c r="X97">
        <f t="shared" si="50"/>
        <v>5815.4583333334886</v>
      </c>
      <c r="Y97">
        <f t="shared" si="51"/>
        <v>23</v>
      </c>
      <c r="Z97">
        <f t="shared" si="52"/>
        <v>4.8304651962991256</v>
      </c>
      <c r="AA97">
        <f t="shared" si="53"/>
        <v>36.555765262965792</v>
      </c>
      <c r="AB97">
        <f t="shared" si="54"/>
        <v>524.57883705232064</v>
      </c>
      <c r="AC97">
        <f t="shared" si="55"/>
        <v>-0.95993619751191572</v>
      </c>
      <c r="AD97">
        <f t="shared" si="56"/>
        <v>0.26959274469534716</v>
      </c>
      <c r="AE97">
        <f t="shared" si="57"/>
        <v>-7.6434604165872833E-2</v>
      </c>
      <c r="AF97">
        <f t="shared" si="58"/>
        <v>-0.47229483667623512</v>
      </c>
      <c r="AG97">
        <f t="shared" si="59"/>
        <v>0.26959274469534716</v>
      </c>
      <c r="AH97">
        <f t="shared" si="60"/>
        <v>-0.83920041662084377</v>
      </c>
      <c r="AI97">
        <f t="shared" si="61"/>
        <v>330.35787351729942</v>
      </c>
      <c r="AJ97">
        <f t="shared" si="62"/>
        <v>-57.084721183206398</v>
      </c>
    </row>
    <row r="98" spans="4:36" x14ac:dyDescent="0.15">
      <c r="D98" s="9" t="s">
        <v>130</v>
      </c>
      <c r="E98" s="9">
        <v>5731102.8697142517</v>
      </c>
      <c r="F98" s="9">
        <v>-4.4503635343516894</v>
      </c>
      <c r="G98" s="9">
        <v>23.564647957981091</v>
      </c>
      <c r="H98" s="18">
        <f t="shared" ref="H98:H129" si="63">AJ98</f>
        <v>-60.554679330515675</v>
      </c>
      <c r="I98" s="14">
        <f t="shared" ref="I98:I129" si="64">AI98</f>
        <v>359.52721239552096</v>
      </c>
      <c r="J98" s="9">
        <v>5.4239336082966219</v>
      </c>
      <c r="K98" s="9">
        <f t="shared" ref="K98:K129" si="65">437.385*$A$6/($A$6-J98)</f>
        <v>437.39291344164911</v>
      </c>
      <c r="M98">
        <v>2015</v>
      </c>
      <c r="N98">
        <v>12</v>
      </c>
      <c r="O98">
        <v>4</v>
      </c>
      <c r="P98">
        <v>0</v>
      </c>
      <c r="Q98">
        <v>0</v>
      </c>
      <c r="R98">
        <v>0</v>
      </c>
      <c r="S98">
        <f t="shared" ref="S98:S129" si="66">_xlfn.FLOOR.MATH(365.25*(M98+4716))+_xlfn.FLOOR.MATH(30.6001*(N98+1))+2-_xlfn.FLOOR.MATH(M98/100)+_xlfn.FLOOR.MATH(_xlfn.FLOOR.MATH(M98/100)/4)+O98-1524.5+(P98+Q98/60+R98/3600)/24</f>
        <v>2457360.5</v>
      </c>
      <c r="T98">
        <f t="shared" ref="T98:T129" si="67">S98-2451543.5</f>
        <v>5817</v>
      </c>
      <c r="U98">
        <f t="shared" ref="U98:U129" si="68">282.9404+(4.70935*(10^(-5))*T98)</f>
        <v>283.21434288950002</v>
      </c>
      <c r="V98">
        <f t="shared" ref="V98:V129" si="69">MOD(356.047+0.9856002585*T98,360)</f>
        <v>329.28370369450022</v>
      </c>
      <c r="W98">
        <f t="shared" ref="W98:W129" si="70">U98+V98</f>
        <v>612.49804658400024</v>
      </c>
      <c r="X98">
        <f t="shared" ref="X98:X129" si="71">S98-2451545</f>
        <v>5815.5</v>
      </c>
      <c r="Y98">
        <f t="shared" ref="Y98:Y129" si="72">P98+Q98/60+R98/3600</f>
        <v>0</v>
      </c>
      <c r="Z98">
        <f t="shared" ref="Z98:Z129" si="73">MOD(W98+180,360)/15</f>
        <v>4.833203105600016</v>
      </c>
      <c r="AA98">
        <f t="shared" ref="AA98:AA129" si="74">Z98+Y98+$B$2/15</f>
        <v>13.558503172266683</v>
      </c>
      <c r="AB98">
        <f t="shared" ref="AB98:AB129" si="75">AA98*15-G98</f>
        <v>179.81289962601915</v>
      </c>
      <c r="AC98">
        <f t="shared" ref="AC98:AC129" si="76">COS(AB98*3.14/180)*COS(F98*3.14/180)</f>
        <v>-0.99697622767586624</v>
      </c>
      <c r="AD98">
        <f t="shared" ref="AD98:AD129" si="77">SIN(AB98*3.14/180)*COS(F98*3.14/180)</f>
        <v>4.8418687379835762E-3</v>
      </c>
      <c r="AE98">
        <f t="shared" ref="AE98:AE129" si="78">SIN(F98*3.14/180)</f>
        <v>-7.7556158725941973E-2</v>
      </c>
      <c r="AF98">
        <f t="shared" ref="AF98:AF129" si="79">AC98*COS((90-$A$2)*3.14/180)-AE98*SIN((90-$A$2)*3.14/180)</f>
        <v>-0.49203541399112805</v>
      </c>
      <c r="AG98">
        <f t="shared" ref="AG98:AG129" si="80">AD98</f>
        <v>4.8418687379835762E-3</v>
      </c>
      <c r="AH98">
        <f t="shared" ref="AH98:AH129" si="81">AC98*SIN((90-$A$2)*3.14/180)+AE98*COS((90-$A$2)*3.14/180)</f>
        <v>-0.87056171963032214</v>
      </c>
      <c r="AI98">
        <f t="shared" ref="AI98:AI129" si="82">(ATAN2(AF98,AG98)*(180/3.14))+180</f>
        <v>359.52721239552096</v>
      </c>
      <c r="AJ98">
        <f t="shared" ref="AJ98:AJ129" si="83">ASIN(AH98)*180/3.14</f>
        <v>-60.554679330515675</v>
      </c>
    </row>
    <row r="99" spans="4:36" x14ac:dyDescent="0.15">
      <c r="D99" s="9" t="s">
        <v>131</v>
      </c>
      <c r="E99" s="9">
        <v>5729643.2579982812</v>
      </c>
      <c r="F99" s="9">
        <v>-4.5148478994627235</v>
      </c>
      <c r="G99" s="9">
        <v>23.371654023795926</v>
      </c>
      <c r="H99" s="18">
        <f t="shared" si="63"/>
        <v>-57.50142979432097</v>
      </c>
      <c r="I99" s="14">
        <f t="shared" si="64"/>
        <v>28.492591611499279</v>
      </c>
      <c r="J99" s="9">
        <v>5.424092358165443</v>
      </c>
      <c r="K99" s="9">
        <f t="shared" si="65"/>
        <v>437.39291367326712</v>
      </c>
      <c r="M99">
        <v>2015</v>
      </c>
      <c r="N99">
        <v>12</v>
      </c>
      <c r="O99">
        <v>4</v>
      </c>
      <c r="P99">
        <v>1</v>
      </c>
      <c r="Q99">
        <v>0</v>
      </c>
      <c r="R99">
        <v>0</v>
      </c>
      <c r="S99">
        <f t="shared" si="66"/>
        <v>2457360.5416666665</v>
      </c>
      <c r="T99">
        <f t="shared" si="67"/>
        <v>5817.0416666665114</v>
      </c>
      <c r="U99">
        <f t="shared" si="68"/>
        <v>283.21434485172915</v>
      </c>
      <c r="V99">
        <f t="shared" si="69"/>
        <v>329.32477037178433</v>
      </c>
      <c r="W99">
        <f t="shared" si="70"/>
        <v>612.53911522351348</v>
      </c>
      <c r="X99">
        <f t="shared" si="71"/>
        <v>5815.5416666665114</v>
      </c>
      <c r="Y99">
        <f t="shared" si="72"/>
        <v>1</v>
      </c>
      <c r="Z99">
        <f t="shared" si="73"/>
        <v>4.8359410149008983</v>
      </c>
      <c r="AA99">
        <f t="shared" si="74"/>
        <v>14.561241081567566</v>
      </c>
      <c r="AB99">
        <f t="shared" si="75"/>
        <v>195.04696219971754</v>
      </c>
      <c r="AC99">
        <f t="shared" si="76"/>
        <v>-0.96316496947518926</v>
      </c>
      <c r="AD99">
        <f t="shared" si="77"/>
        <v>-0.25714407333352401</v>
      </c>
      <c r="AE99">
        <f t="shared" si="78"/>
        <v>-7.8677615147517477E-2</v>
      </c>
      <c r="AF99">
        <f t="shared" si="79"/>
        <v>-0.47223551912535111</v>
      </c>
      <c r="AG99">
        <f t="shared" si="80"/>
        <v>-0.25714407333352401</v>
      </c>
      <c r="AH99">
        <f t="shared" si="81"/>
        <v>-0.84313138953893385</v>
      </c>
      <c r="AI99">
        <f t="shared" si="82"/>
        <v>28.492591611499279</v>
      </c>
      <c r="AJ99">
        <f t="shared" si="83"/>
        <v>-57.50142979432097</v>
      </c>
    </row>
    <row r="100" spans="4:36" x14ac:dyDescent="0.15">
      <c r="D100" s="9" t="s">
        <v>132</v>
      </c>
      <c r="E100" s="9">
        <v>5728183.6462823097</v>
      </c>
      <c r="F100" s="9">
        <v>-4.5793322645737575</v>
      </c>
      <c r="G100" s="9">
        <v>23.178660089610759</v>
      </c>
      <c r="H100" s="18">
        <f t="shared" si="63"/>
        <v>-49.453833293445733</v>
      </c>
      <c r="I100" s="14">
        <f t="shared" si="64"/>
        <v>50.319712192220834</v>
      </c>
      <c r="J100" s="9">
        <v>5.4242511080342632</v>
      </c>
      <c r="K100" s="9">
        <f t="shared" si="65"/>
        <v>437.39291390488512</v>
      </c>
      <c r="M100">
        <v>2015</v>
      </c>
      <c r="N100">
        <v>12</v>
      </c>
      <c r="O100">
        <v>4</v>
      </c>
      <c r="P100">
        <v>2</v>
      </c>
      <c r="Q100">
        <v>0</v>
      </c>
      <c r="R100">
        <v>0</v>
      </c>
      <c r="S100">
        <f t="shared" si="66"/>
        <v>2457360.5833333335</v>
      </c>
      <c r="T100">
        <f t="shared" si="67"/>
        <v>5817.0833333334886</v>
      </c>
      <c r="U100">
        <f t="shared" si="68"/>
        <v>283.21434681395834</v>
      </c>
      <c r="V100">
        <f t="shared" si="69"/>
        <v>329.36583704952864</v>
      </c>
      <c r="W100">
        <f t="shared" si="70"/>
        <v>612.58018386348704</v>
      </c>
      <c r="X100">
        <f t="shared" si="71"/>
        <v>5815.5833333334886</v>
      </c>
      <c r="Y100">
        <f t="shared" si="72"/>
        <v>2</v>
      </c>
      <c r="Z100">
        <f t="shared" si="73"/>
        <v>4.838678924232469</v>
      </c>
      <c r="AA100">
        <f t="shared" si="74"/>
        <v>15.563978990899138</v>
      </c>
      <c r="AB100">
        <f t="shared" si="75"/>
        <v>210.28102477387631</v>
      </c>
      <c r="AC100">
        <f t="shared" si="76"/>
        <v>-0.86174237267291232</v>
      </c>
      <c r="AD100">
        <f t="shared" si="77"/>
        <v>-0.50103114394812165</v>
      </c>
      <c r="AE100">
        <f t="shared" si="78"/>
        <v>-7.9798972011523861E-2</v>
      </c>
      <c r="AF100">
        <f t="shared" si="79"/>
        <v>-0.41470329832015307</v>
      </c>
      <c r="AG100">
        <f t="shared" si="80"/>
        <v>-0.50103114394812165</v>
      </c>
      <c r="AH100">
        <f t="shared" si="81"/>
        <v>-0.75959789833597002</v>
      </c>
      <c r="AI100">
        <f t="shared" si="82"/>
        <v>50.319712192220834</v>
      </c>
      <c r="AJ100">
        <f t="shared" si="83"/>
        <v>-49.453833293445733</v>
      </c>
    </row>
    <row r="101" spans="4:36" x14ac:dyDescent="0.15">
      <c r="D101" s="9" t="s">
        <v>133</v>
      </c>
      <c r="E101" s="9">
        <v>5726724.0345663391</v>
      </c>
      <c r="F101" s="9">
        <v>-4.6438166296847916</v>
      </c>
      <c r="G101" s="9">
        <v>22.985666155425591</v>
      </c>
      <c r="H101" s="18">
        <f t="shared" si="63"/>
        <v>-38.766440321997457</v>
      </c>
      <c r="I101" s="14">
        <f t="shared" si="64"/>
        <v>65.442579223856967</v>
      </c>
      <c r="J101" s="9">
        <v>5.4244098579030844</v>
      </c>
      <c r="K101" s="9">
        <f t="shared" si="65"/>
        <v>437.39291413650307</v>
      </c>
      <c r="M101">
        <v>2015</v>
      </c>
      <c r="N101">
        <v>12</v>
      </c>
      <c r="O101">
        <v>4</v>
      </c>
      <c r="P101">
        <v>3</v>
      </c>
      <c r="Q101">
        <v>0</v>
      </c>
      <c r="R101">
        <v>0</v>
      </c>
      <c r="S101">
        <f t="shared" si="66"/>
        <v>2457360.625</v>
      </c>
      <c r="T101">
        <f t="shared" si="67"/>
        <v>5817.125</v>
      </c>
      <c r="U101">
        <f t="shared" si="68"/>
        <v>283.21434877618753</v>
      </c>
      <c r="V101">
        <f t="shared" si="69"/>
        <v>329.40690372681274</v>
      </c>
      <c r="W101">
        <f t="shared" si="70"/>
        <v>612.62125250300028</v>
      </c>
      <c r="X101">
        <f t="shared" si="71"/>
        <v>5815.625</v>
      </c>
      <c r="Y101">
        <f t="shared" si="72"/>
        <v>3</v>
      </c>
      <c r="Z101">
        <f t="shared" si="73"/>
        <v>4.8414168335333523</v>
      </c>
      <c r="AA101">
        <f t="shared" si="74"/>
        <v>16.566716900200021</v>
      </c>
      <c r="AB101">
        <f t="shared" si="75"/>
        <v>225.51508734757471</v>
      </c>
      <c r="AC101">
        <f t="shared" si="76"/>
        <v>-0.69984097519573596</v>
      </c>
      <c r="AD101">
        <f t="shared" si="77"/>
        <v>-0.70970030728037115</v>
      </c>
      <c r="AE101">
        <f t="shared" si="78"/>
        <v>-8.0920227899011626E-2</v>
      </c>
      <c r="AF101">
        <f t="shared" si="79"/>
        <v>-0.32341926609026722</v>
      </c>
      <c r="AG101">
        <f t="shared" si="80"/>
        <v>-0.70970030728037115</v>
      </c>
      <c r="AH101">
        <f t="shared" si="81"/>
        <v>-0.62587974257662282</v>
      </c>
      <c r="AI101">
        <f t="shared" si="82"/>
        <v>65.442579223856967</v>
      </c>
      <c r="AJ101">
        <f t="shared" si="83"/>
        <v>-38.766440321997457</v>
      </c>
    </row>
    <row r="102" spans="4:36" x14ac:dyDescent="0.15">
      <c r="D102" s="9" t="s">
        <v>134</v>
      </c>
      <c r="E102" s="9">
        <v>5725264.4228503685</v>
      </c>
      <c r="F102" s="9">
        <v>-4.7083009947958256</v>
      </c>
      <c r="G102" s="9">
        <v>22.792672221240426</v>
      </c>
      <c r="H102" s="18">
        <f t="shared" si="63"/>
        <v>-26.848291027225148</v>
      </c>
      <c r="I102" s="14">
        <f t="shared" si="64"/>
        <v>76.683476034199856</v>
      </c>
      <c r="J102" s="9">
        <v>5.4245686077719046</v>
      </c>
      <c r="K102" s="9">
        <f t="shared" si="65"/>
        <v>437.39291436812107</v>
      </c>
      <c r="M102">
        <v>2015</v>
      </c>
      <c r="N102">
        <v>12</v>
      </c>
      <c r="O102">
        <v>4</v>
      </c>
      <c r="P102">
        <v>4</v>
      </c>
      <c r="Q102">
        <v>0</v>
      </c>
      <c r="R102">
        <v>0</v>
      </c>
      <c r="S102">
        <f t="shared" si="66"/>
        <v>2457360.6666666665</v>
      </c>
      <c r="T102">
        <f t="shared" si="67"/>
        <v>5817.1666666665114</v>
      </c>
      <c r="U102">
        <f t="shared" si="68"/>
        <v>283.21435073841667</v>
      </c>
      <c r="V102">
        <f t="shared" si="69"/>
        <v>329.44797040409685</v>
      </c>
      <c r="W102">
        <f t="shared" si="70"/>
        <v>612.66232114251352</v>
      </c>
      <c r="X102">
        <f t="shared" si="71"/>
        <v>5815.6666666665114</v>
      </c>
      <c r="Y102">
        <f t="shared" si="72"/>
        <v>4</v>
      </c>
      <c r="Z102">
        <f t="shared" si="73"/>
        <v>4.8441547428342346</v>
      </c>
      <c r="AA102">
        <f t="shared" si="74"/>
        <v>17.569454809500904</v>
      </c>
      <c r="AB102">
        <f t="shared" si="75"/>
        <v>240.74914992127316</v>
      </c>
      <c r="AC102">
        <f t="shared" si="76"/>
        <v>-0.48883813817810701</v>
      </c>
      <c r="AD102">
        <f t="shared" si="77"/>
        <v>-0.86850819593253825</v>
      </c>
      <c r="AE102">
        <f t="shared" si="78"/>
        <v>-8.2041381391159018E-2</v>
      </c>
      <c r="AF102">
        <f t="shared" si="79"/>
        <v>-0.20473287989413452</v>
      </c>
      <c r="AG102">
        <f t="shared" si="80"/>
        <v>-0.86850819593253825</v>
      </c>
      <c r="AH102">
        <f t="shared" si="81"/>
        <v>-0.45141772394120894</v>
      </c>
      <c r="AI102">
        <f t="shared" si="82"/>
        <v>76.683476034199856</v>
      </c>
      <c r="AJ102">
        <f t="shared" si="83"/>
        <v>-26.848291027225148</v>
      </c>
    </row>
    <row r="103" spans="4:36" x14ac:dyDescent="0.15">
      <c r="D103" s="9" t="s">
        <v>135</v>
      </c>
      <c r="E103" s="9">
        <v>5723804.811134398</v>
      </c>
      <c r="F103" s="9">
        <v>-4.7727853599068597</v>
      </c>
      <c r="G103" s="9">
        <v>22.599678287055259</v>
      </c>
      <c r="H103" s="18">
        <f t="shared" si="63"/>
        <v>-14.396744398731508</v>
      </c>
      <c r="I103" s="14">
        <f t="shared" si="64"/>
        <v>85.990991301361561</v>
      </c>
      <c r="J103" s="9">
        <v>5.4247273576407249</v>
      </c>
      <c r="K103" s="9">
        <f t="shared" si="65"/>
        <v>437.39291459973907</v>
      </c>
      <c r="M103">
        <v>2015</v>
      </c>
      <c r="N103">
        <v>12</v>
      </c>
      <c r="O103">
        <v>4</v>
      </c>
      <c r="P103">
        <v>5</v>
      </c>
      <c r="Q103">
        <v>0</v>
      </c>
      <c r="R103">
        <v>0</v>
      </c>
      <c r="S103">
        <f t="shared" si="66"/>
        <v>2457360.7083333335</v>
      </c>
      <c r="T103">
        <f t="shared" si="67"/>
        <v>5817.2083333334886</v>
      </c>
      <c r="U103">
        <f t="shared" si="68"/>
        <v>283.21435270064586</v>
      </c>
      <c r="V103">
        <f t="shared" si="69"/>
        <v>329.48903708184116</v>
      </c>
      <c r="W103">
        <f t="shared" si="70"/>
        <v>612.70338978248697</v>
      </c>
      <c r="X103">
        <f t="shared" si="71"/>
        <v>5815.7083333334886</v>
      </c>
      <c r="Y103">
        <f t="shared" si="72"/>
        <v>5</v>
      </c>
      <c r="Z103">
        <f t="shared" si="73"/>
        <v>4.8468926521657973</v>
      </c>
      <c r="AA103">
        <f t="shared" si="74"/>
        <v>18.572192718832465</v>
      </c>
      <c r="AB103">
        <f t="shared" si="75"/>
        <v>255.9832124954317</v>
      </c>
      <c r="AC103">
        <f t="shared" si="76"/>
        <v>-0.24355646428913191</v>
      </c>
      <c r="AD103">
        <f t="shared" si="77"/>
        <v>-0.96631478243977265</v>
      </c>
      <c r="AE103">
        <f t="shared" si="78"/>
        <v>-8.3162431069273873E-2</v>
      </c>
      <c r="AF103">
        <f t="shared" si="79"/>
        <v>-6.691631109920268E-2</v>
      </c>
      <c r="AG103">
        <f t="shared" si="80"/>
        <v>-0.96631478243977265</v>
      </c>
      <c r="AH103">
        <f t="shared" si="81"/>
        <v>-0.24851146562533014</v>
      </c>
      <c r="AI103">
        <f t="shared" si="82"/>
        <v>85.990991301361561</v>
      </c>
      <c r="AJ103">
        <f t="shared" si="83"/>
        <v>-14.396744398731508</v>
      </c>
    </row>
    <row r="104" spans="4:36" x14ac:dyDescent="0.15">
      <c r="D104" s="9" t="s">
        <v>136</v>
      </c>
      <c r="E104" s="9">
        <v>5722345.1994184265</v>
      </c>
      <c r="F104" s="9">
        <v>-4.8372697250178938</v>
      </c>
      <c r="G104" s="9">
        <v>22.406684352870091</v>
      </c>
      <c r="H104" s="18">
        <f t="shared" si="63"/>
        <v>-1.8034688757162045</v>
      </c>
      <c r="I104" s="14">
        <f t="shared" si="64"/>
        <v>94.571498124782565</v>
      </c>
      <c r="J104" s="9">
        <v>5.4248861075095451</v>
      </c>
      <c r="K104" s="9">
        <f t="shared" si="65"/>
        <v>437.39291483135702</v>
      </c>
      <c r="M104">
        <v>2015</v>
      </c>
      <c r="N104">
        <v>12</v>
      </c>
      <c r="O104">
        <v>4</v>
      </c>
      <c r="P104">
        <v>6</v>
      </c>
      <c r="Q104">
        <v>0</v>
      </c>
      <c r="R104">
        <v>0</v>
      </c>
      <c r="S104">
        <f t="shared" si="66"/>
        <v>2457360.75</v>
      </c>
      <c r="T104">
        <f t="shared" si="67"/>
        <v>5817.25</v>
      </c>
      <c r="U104">
        <f t="shared" si="68"/>
        <v>283.214354662875</v>
      </c>
      <c r="V104">
        <f t="shared" si="69"/>
        <v>329.53010375912527</v>
      </c>
      <c r="W104">
        <f t="shared" si="70"/>
        <v>612.74445842200021</v>
      </c>
      <c r="X104">
        <f t="shared" si="71"/>
        <v>5815.75</v>
      </c>
      <c r="Y104">
        <f t="shared" si="72"/>
        <v>6</v>
      </c>
      <c r="Z104">
        <f t="shared" si="73"/>
        <v>4.8496305614666806</v>
      </c>
      <c r="AA104">
        <f t="shared" si="74"/>
        <v>19.574930628133348</v>
      </c>
      <c r="AB104">
        <f t="shared" si="75"/>
        <v>271.2172750691301</v>
      </c>
      <c r="AC104">
        <f t="shared" si="76"/>
        <v>1.8777539074746941E-2</v>
      </c>
      <c r="AD104">
        <f t="shared" si="77"/>
        <v>-0.9962648827686984</v>
      </c>
      <c r="AE104">
        <f t="shared" si="78"/>
        <v>-8.4283375514795394E-2</v>
      </c>
      <c r="AF104">
        <f t="shared" si="79"/>
        <v>8.041670230292379E-2</v>
      </c>
      <c r="AG104">
        <f t="shared" si="80"/>
        <v>-0.9962648827686984</v>
      </c>
      <c r="AH104">
        <f t="shared" si="81"/>
        <v>-3.1455323120174641E-2</v>
      </c>
      <c r="AI104">
        <f t="shared" si="82"/>
        <v>94.571498124782565</v>
      </c>
      <c r="AJ104">
        <f t="shared" si="83"/>
        <v>-1.8034688757162045</v>
      </c>
    </row>
    <row r="105" spans="4:36" x14ac:dyDescent="0.15">
      <c r="D105" s="9" t="s">
        <v>137</v>
      </c>
      <c r="E105" s="9">
        <v>5720885.5877024559</v>
      </c>
      <c r="F105" s="9">
        <v>-4.9017540901289278</v>
      </c>
      <c r="G105" s="9">
        <v>22.213690418684926</v>
      </c>
      <c r="H105" s="18">
        <f t="shared" si="63"/>
        <v>10.635369070728943</v>
      </c>
      <c r="I105" s="14">
        <f t="shared" si="64"/>
        <v>103.31409806325571</v>
      </c>
      <c r="J105" s="9">
        <v>5.4250448573783663</v>
      </c>
      <c r="K105" s="9">
        <f t="shared" si="65"/>
        <v>437.39291506297502</v>
      </c>
      <c r="M105">
        <v>2015</v>
      </c>
      <c r="N105">
        <v>12</v>
      </c>
      <c r="O105">
        <v>4</v>
      </c>
      <c r="P105">
        <v>7</v>
      </c>
      <c r="Q105">
        <v>0</v>
      </c>
      <c r="R105">
        <v>0</v>
      </c>
      <c r="S105">
        <f t="shared" si="66"/>
        <v>2457360.7916666665</v>
      </c>
      <c r="T105">
        <f t="shared" si="67"/>
        <v>5817.2916666665114</v>
      </c>
      <c r="U105">
        <f t="shared" si="68"/>
        <v>283.21435662510419</v>
      </c>
      <c r="V105">
        <f t="shared" si="69"/>
        <v>329.57117043640937</v>
      </c>
      <c r="W105">
        <f t="shared" si="70"/>
        <v>612.78552706151356</v>
      </c>
      <c r="X105">
        <f t="shared" si="71"/>
        <v>5815.7916666665114</v>
      </c>
      <c r="Y105">
        <f t="shared" si="72"/>
        <v>7</v>
      </c>
      <c r="Z105">
        <f t="shared" si="73"/>
        <v>4.8523684707675709</v>
      </c>
      <c r="AA105">
        <f t="shared" si="74"/>
        <v>20.577668537434239</v>
      </c>
      <c r="AB105">
        <f t="shared" si="75"/>
        <v>286.45133764282866</v>
      </c>
      <c r="AC105">
        <f t="shared" si="76"/>
        <v>0.27974338932990744</v>
      </c>
      <c r="AD105">
        <f t="shared" si="77"/>
        <v>-0.95626866333433513</v>
      </c>
      <c r="AE105">
        <f t="shared" si="78"/>
        <v>-8.5404213309295943E-2</v>
      </c>
      <c r="AF105">
        <f t="shared" si="79"/>
        <v>0.22698609089625321</v>
      </c>
      <c r="AG105">
        <f t="shared" si="80"/>
        <v>-0.95626866333433513</v>
      </c>
      <c r="AH105">
        <f t="shared" si="81"/>
        <v>0.18446560130387935</v>
      </c>
      <c r="AI105">
        <f t="shared" si="82"/>
        <v>103.31409806325571</v>
      </c>
      <c r="AJ105">
        <f t="shared" si="83"/>
        <v>10.635369070728943</v>
      </c>
    </row>
    <row r="106" spans="4:36" x14ac:dyDescent="0.15">
      <c r="D106" s="9" t="s">
        <v>138</v>
      </c>
      <c r="E106" s="9">
        <v>5719425.9759864854</v>
      </c>
      <c r="F106" s="9">
        <v>-4.9662384552399619</v>
      </c>
      <c r="G106" s="9">
        <v>22.020696484499759</v>
      </c>
      <c r="H106" s="18">
        <f t="shared" si="63"/>
        <v>22.596157753677318</v>
      </c>
      <c r="I106" s="14">
        <f t="shared" si="64"/>
        <v>113.08749764977048</v>
      </c>
      <c r="J106" s="9">
        <v>5.4252036072471865</v>
      </c>
      <c r="K106" s="9">
        <f t="shared" si="65"/>
        <v>437.39291529459302</v>
      </c>
      <c r="M106">
        <v>2015</v>
      </c>
      <c r="N106">
        <v>12</v>
      </c>
      <c r="O106">
        <v>4</v>
      </c>
      <c r="P106">
        <v>8</v>
      </c>
      <c r="Q106">
        <v>0</v>
      </c>
      <c r="R106">
        <v>0</v>
      </c>
      <c r="S106">
        <f t="shared" si="66"/>
        <v>2457360.8333333335</v>
      </c>
      <c r="T106">
        <f t="shared" si="67"/>
        <v>5817.3333333334886</v>
      </c>
      <c r="U106">
        <f t="shared" si="68"/>
        <v>283.21435858733338</v>
      </c>
      <c r="V106">
        <f t="shared" si="69"/>
        <v>329.61223711415369</v>
      </c>
      <c r="W106">
        <f t="shared" si="70"/>
        <v>612.82659570148712</v>
      </c>
      <c r="X106">
        <f t="shared" si="71"/>
        <v>5815.8333333334886</v>
      </c>
      <c r="Y106">
        <f t="shared" si="72"/>
        <v>8</v>
      </c>
      <c r="Z106">
        <f t="shared" si="73"/>
        <v>4.8551063800991416</v>
      </c>
      <c r="AA106">
        <f t="shared" si="74"/>
        <v>21.580406446765807</v>
      </c>
      <c r="AB106">
        <f t="shared" si="75"/>
        <v>301.68540021698738</v>
      </c>
      <c r="AC106">
        <f t="shared" si="76"/>
        <v>0.5210201636287024</v>
      </c>
      <c r="AD106">
        <f t="shared" si="77"/>
        <v>-0.84914746853841583</v>
      </c>
      <c r="AE106">
        <f t="shared" si="78"/>
        <v>-8.6524943034482812E-2</v>
      </c>
      <c r="AF106">
        <f t="shared" si="79"/>
        <v>0.36256734737491214</v>
      </c>
      <c r="AG106">
        <f t="shared" si="80"/>
        <v>-0.84914746853841583</v>
      </c>
      <c r="AH106">
        <f t="shared" si="81"/>
        <v>0.38404881889197384</v>
      </c>
      <c r="AI106">
        <f t="shared" si="82"/>
        <v>113.08749764977048</v>
      </c>
      <c r="AJ106">
        <f t="shared" si="83"/>
        <v>22.596157753677318</v>
      </c>
    </row>
    <row r="107" spans="4:36" x14ac:dyDescent="0.15">
      <c r="D107" s="9" t="s">
        <v>139</v>
      </c>
      <c r="E107" s="9">
        <v>5717966.3642705139</v>
      </c>
      <c r="F107" s="9">
        <v>-5.0307228203509968</v>
      </c>
      <c r="G107" s="9">
        <v>21.827702550314591</v>
      </c>
      <c r="H107" s="18">
        <f t="shared" si="63"/>
        <v>33.606737393283346</v>
      </c>
      <c r="I107" s="14">
        <f t="shared" si="64"/>
        <v>124.96440273431617</v>
      </c>
      <c r="J107" s="9">
        <v>5.4253623571160077</v>
      </c>
      <c r="K107" s="9">
        <f t="shared" si="65"/>
        <v>437.39291552621097</v>
      </c>
      <c r="M107">
        <v>2015</v>
      </c>
      <c r="N107">
        <v>12</v>
      </c>
      <c r="O107">
        <v>4</v>
      </c>
      <c r="P107">
        <v>9</v>
      </c>
      <c r="Q107">
        <v>0</v>
      </c>
      <c r="R107">
        <v>0</v>
      </c>
      <c r="S107">
        <f t="shared" si="66"/>
        <v>2457360.875</v>
      </c>
      <c r="T107">
        <f t="shared" si="67"/>
        <v>5817.375</v>
      </c>
      <c r="U107">
        <f t="shared" si="68"/>
        <v>283.21436054956251</v>
      </c>
      <c r="V107">
        <f t="shared" si="69"/>
        <v>329.65330379143779</v>
      </c>
      <c r="W107">
        <f t="shared" si="70"/>
        <v>612.86766434100036</v>
      </c>
      <c r="X107">
        <f t="shared" si="71"/>
        <v>5815.875</v>
      </c>
      <c r="Y107">
        <f t="shared" si="72"/>
        <v>9</v>
      </c>
      <c r="Z107">
        <f t="shared" si="73"/>
        <v>4.857844289400024</v>
      </c>
      <c r="AA107">
        <f t="shared" si="74"/>
        <v>22.58314435606669</v>
      </c>
      <c r="AB107">
        <f t="shared" si="75"/>
        <v>316.91946279068577</v>
      </c>
      <c r="AC107">
        <f t="shared" si="76"/>
        <v>0.72567279736531687</v>
      </c>
      <c r="AD107">
        <f t="shared" si="77"/>
        <v>-0.68243479278440555</v>
      </c>
      <c r="AE107">
        <f t="shared" si="78"/>
        <v>-8.7645563272200133E-2</v>
      </c>
      <c r="AF107">
        <f t="shared" si="79"/>
        <v>0.47770938159150977</v>
      </c>
      <c r="AG107">
        <f t="shared" si="80"/>
        <v>-0.68243479278440555</v>
      </c>
      <c r="AH107">
        <f t="shared" si="81"/>
        <v>0.55324181000423567</v>
      </c>
      <c r="AI107">
        <f t="shared" si="82"/>
        <v>124.96440273431617</v>
      </c>
      <c r="AJ107">
        <f t="shared" si="83"/>
        <v>33.606737393283346</v>
      </c>
    </row>
    <row r="108" spans="4:36" x14ac:dyDescent="0.15">
      <c r="D108" s="9" t="s">
        <v>140</v>
      </c>
      <c r="E108" s="9">
        <v>5716506.7525545433</v>
      </c>
      <c r="F108" s="9">
        <v>-5.09520718546203</v>
      </c>
      <c r="G108" s="9">
        <v>21.634708616129426</v>
      </c>
      <c r="H108" s="18">
        <f t="shared" si="63"/>
        <v>42.875415958903723</v>
      </c>
      <c r="I108" s="14">
        <f t="shared" si="64"/>
        <v>140.32352778267068</v>
      </c>
      <c r="J108" s="9">
        <v>5.4255211069848279</v>
      </c>
      <c r="K108" s="9">
        <f t="shared" si="65"/>
        <v>437.39291575782897</v>
      </c>
      <c r="M108">
        <v>2015</v>
      </c>
      <c r="N108">
        <v>12</v>
      </c>
      <c r="O108">
        <v>4</v>
      </c>
      <c r="P108">
        <v>10</v>
      </c>
      <c r="Q108">
        <v>0</v>
      </c>
      <c r="R108">
        <v>0</v>
      </c>
      <c r="S108">
        <f t="shared" si="66"/>
        <v>2457360.9166666665</v>
      </c>
      <c r="T108">
        <f t="shared" si="67"/>
        <v>5817.4166666665114</v>
      </c>
      <c r="U108">
        <f t="shared" si="68"/>
        <v>283.21436251179165</v>
      </c>
      <c r="V108">
        <f t="shared" si="69"/>
        <v>329.6943704687219</v>
      </c>
      <c r="W108">
        <f t="shared" si="70"/>
        <v>612.90873298051361</v>
      </c>
      <c r="X108">
        <f t="shared" si="71"/>
        <v>5815.9166666665114</v>
      </c>
      <c r="Y108">
        <f t="shared" si="72"/>
        <v>10</v>
      </c>
      <c r="Z108">
        <f t="shared" si="73"/>
        <v>4.8605821987009072</v>
      </c>
      <c r="AA108">
        <f t="shared" si="74"/>
        <v>23.585882265367573</v>
      </c>
      <c r="AB108">
        <f t="shared" si="75"/>
        <v>332.15352536438417</v>
      </c>
      <c r="AC108">
        <f t="shared" si="76"/>
        <v>0.87934082985930162</v>
      </c>
      <c r="AD108">
        <f t="shared" si="77"/>
        <v>-0.46784643773009504</v>
      </c>
      <c r="AE108">
        <f t="shared" si="78"/>
        <v>-8.8766072604430396E-2</v>
      </c>
      <c r="AF108">
        <f t="shared" si="79"/>
        <v>0.56439793351008749</v>
      </c>
      <c r="AG108">
        <f t="shared" si="80"/>
        <v>-0.46784643773009504</v>
      </c>
      <c r="AH108">
        <f t="shared" si="81"/>
        <v>0.68012843151334523</v>
      </c>
      <c r="AI108">
        <f t="shared" si="82"/>
        <v>140.32352778267068</v>
      </c>
      <c r="AJ108">
        <f t="shared" si="83"/>
        <v>42.875415958903723</v>
      </c>
    </row>
    <row r="109" spans="4:36" s="23" customFormat="1" x14ac:dyDescent="0.15">
      <c r="D109" s="5" t="s">
        <v>141</v>
      </c>
      <c r="E109" s="5">
        <v>5715877.6978346081</v>
      </c>
      <c r="F109" s="5">
        <v>-5.1591815823708789</v>
      </c>
      <c r="G109" s="5">
        <v>21.440792322034426</v>
      </c>
      <c r="H109" s="24">
        <f t="shared" si="63"/>
        <v>49.117917655882913</v>
      </c>
      <c r="I109" s="8">
        <f t="shared" si="64"/>
        <v>160.31784508377169</v>
      </c>
      <c r="J109" s="5">
        <v>5.4256916263918518</v>
      </c>
      <c r="K109" s="5">
        <f t="shared" ref="K109:K146" si="84">437.385*($A$6-J109)/$A$6</f>
        <v>437.37708413664626</v>
      </c>
      <c r="M109" s="23">
        <v>2015</v>
      </c>
      <c r="N109" s="23">
        <v>12</v>
      </c>
      <c r="O109" s="23">
        <v>4</v>
      </c>
      <c r="P109" s="23">
        <v>11</v>
      </c>
      <c r="Q109" s="23">
        <v>0</v>
      </c>
      <c r="R109" s="23">
        <v>0</v>
      </c>
      <c r="S109" s="23">
        <f t="shared" si="66"/>
        <v>2457360.9583333335</v>
      </c>
      <c r="T109" s="23">
        <f t="shared" si="67"/>
        <v>5817.4583333334886</v>
      </c>
      <c r="U109" s="23">
        <f t="shared" si="68"/>
        <v>283.21436447402084</v>
      </c>
      <c r="V109" s="23">
        <f t="shared" si="69"/>
        <v>329.73543714646621</v>
      </c>
      <c r="W109" s="23">
        <f t="shared" si="70"/>
        <v>612.94980162048705</v>
      </c>
      <c r="X109" s="23">
        <f t="shared" si="71"/>
        <v>5815.9583333334886</v>
      </c>
      <c r="Y109" s="23">
        <f t="shared" si="72"/>
        <v>11</v>
      </c>
      <c r="Z109" s="23">
        <f t="shared" si="73"/>
        <v>4.8633201080324699</v>
      </c>
      <c r="AA109" s="23">
        <f t="shared" si="74"/>
        <v>24.588620174699138</v>
      </c>
      <c r="AB109" s="23">
        <f t="shared" si="75"/>
        <v>347.38851029845262</v>
      </c>
      <c r="AC109" s="23">
        <f t="shared" si="76"/>
        <v>0.97125047476652604</v>
      </c>
      <c r="AD109" s="23">
        <f t="shared" si="77"/>
        <v>-0.22044167159303898</v>
      </c>
      <c r="AE109" s="23">
        <f t="shared" si="78"/>
        <v>-8.9877609509067702E-2</v>
      </c>
      <c r="AF109" s="23">
        <f t="shared" si="79"/>
        <v>0.61661303554373192</v>
      </c>
      <c r="AG109" s="23">
        <f t="shared" si="80"/>
        <v>-0.22044167159303898</v>
      </c>
      <c r="AH109" s="23">
        <f t="shared" si="81"/>
        <v>0.75577366573783922</v>
      </c>
      <c r="AI109" s="23">
        <f t="shared" si="82"/>
        <v>160.31784508377169</v>
      </c>
      <c r="AJ109" s="23">
        <f t="shared" si="83"/>
        <v>49.117917655882913</v>
      </c>
    </row>
    <row r="110" spans="4:36" x14ac:dyDescent="0.15">
      <c r="D110" s="9" t="s">
        <v>142</v>
      </c>
      <c r="E110" s="9">
        <v>5716079.2001107074</v>
      </c>
      <c r="F110" s="9">
        <v>-5.2226460110775408</v>
      </c>
      <c r="G110" s="9">
        <v>21.245953668029589</v>
      </c>
      <c r="H110" s="18">
        <f t="shared" si="63"/>
        <v>50.814787707261779</v>
      </c>
      <c r="I110" s="14">
        <f t="shared" si="64"/>
        <v>183.8482612103432</v>
      </c>
      <c r="J110" s="9">
        <v>5.4258739153370783</v>
      </c>
      <c r="K110" s="9">
        <f t="shared" si="84"/>
        <v>437.37708387069415</v>
      </c>
      <c r="M110">
        <v>2015</v>
      </c>
      <c r="N110">
        <v>12</v>
      </c>
      <c r="O110">
        <v>4</v>
      </c>
      <c r="P110">
        <v>12</v>
      </c>
      <c r="Q110">
        <v>0</v>
      </c>
      <c r="R110">
        <v>0</v>
      </c>
      <c r="S110">
        <f t="shared" si="66"/>
        <v>2457361</v>
      </c>
      <c r="T110">
        <f t="shared" si="67"/>
        <v>5817.5</v>
      </c>
      <c r="U110">
        <f t="shared" si="68"/>
        <v>283.21436643625003</v>
      </c>
      <c r="V110">
        <f t="shared" si="69"/>
        <v>329.77650382375032</v>
      </c>
      <c r="W110">
        <f t="shared" si="70"/>
        <v>612.99087026000029</v>
      </c>
      <c r="X110">
        <f t="shared" si="71"/>
        <v>5816</v>
      </c>
      <c r="Y110">
        <f t="shared" si="72"/>
        <v>12</v>
      </c>
      <c r="Z110">
        <f t="shared" si="73"/>
        <v>4.8660580173333532</v>
      </c>
      <c r="AA110">
        <f t="shared" si="74"/>
        <v>25.591358084000021</v>
      </c>
      <c r="AB110">
        <f t="shared" si="75"/>
        <v>362.62441759197071</v>
      </c>
      <c r="AC110">
        <f t="shared" si="76"/>
        <v>0.99494938480647743</v>
      </c>
      <c r="AD110">
        <f t="shared" si="77"/>
        <v>4.2406713884834232E-2</v>
      </c>
      <c r="AE110">
        <f t="shared" si="78"/>
        <v>-9.0980175261987303E-2</v>
      </c>
      <c r="AF110">
        <f t="shared" si="79"/>
        <v>0.6307537749290355</v>
      </c>
      <c r="AG110">
        <f t="shared" si="80"/>
        <v>4.2406713884834232E-2</v>
      </c>
      <c r="AH110">
        <f t="shared" si="81"/>
        <v>0.77482342893736855</v>
      </c>
      <c r="AI110">
        <f t="shared" si="82"/>
        <v>183.8482612103432</v>
      </c>
      <c r="AJ110">
        <f t="shared" si="83"/>
        <v>50.814787707261779</v>
      </c>
    </row>
    <row r="111" spans="4:36" x14ac:dyDescent="0.15">
      <c r="D111" s="9" t="s">
        <v>143</v>
      </c>
      <c r="E111" s="9">
        <v>5716280.7023868067</v>
      </c>
      <c r="F111" s="9">
        <v>-5.2861104397842027</v>
      </c>
      <c r="G111" s="9">
        <v>21.051115014024752</v>
      </c>
      <c r="H111" s="18">
        <f t="shared" si="63"/>
        <v>47.407049700869344</v>
      </c>
      <c r="I111" s="14">
        <f t="shared" si="64"/>
        <v>206.52349245341102</v>
      </c>
      <c r="J111" s="9">
        <v>5.4260562042823057</v>
      </c>
      <c r="K111" s="9">
        <f t="shared" si="84"/>
        <v>437.37708360474193</v>
      </c>
      <c r="M111">
        <v>2015</v>
      </c>
      <c r="N111">
        <v>12</v>
      </c>
      <c r="O111">
        <v>4</v>
      </c>
      <c r="P111">
        <v>13</v>
      </c>
      <c r="Q111">
        <v>0</v>
      </c>
      <c r="R111">
        <v>0</v>
      </c>
      <c r="S111">
        <f t="shared" si="66"/>
        <v>2457361.0416666665</v>
      </c>
      <c r="T111">
        <f t="shared" si="67"/>
        <v>5817.5416666665114</v>
      </c>
      <c r="U111">
        <f t="shared" si="68"/>
        <v>283.21436839847917</v>
      </c>
      <c r="V111">
        <f t="shared" si="69"/>
        <v>329.81757050103442</v>
      </c>
      <c r="W111">
        <f t="shared" si="70"/>
        <v>613.03193889951353</v>
      </c>
      <c r="X111">
        <f t="shared" si="71"/>
        <v>5816.0416666665114</v>
      </c>
      <c r="Y111">
        <f t="shared" si="72"/>
        <v>13</v>
      </c>
      <c r="Z111">
        <f t="shared" si="73"/>
        <v>4.8687959266342355</v>
      </c>
      <c r="AA111">
        <f t="shared" si="74"/>
        <v>26.594095993300904</v>
      </c>
      <c r="AB111">
        <f t="shared" si="75"/>
        <v>377.86032488548881</v>
      </c>
      <c r="AC111">
        <f t="shared" si="76"/>
        <v>0.94877886969780834</v>
      </c>
      <c r="AD111">
        <f t="shared" si="77"/>
        <v>0.30222416474992042</v>
      </c>
      <c r="AE111">
        <f t="shared" si="78"/>
        <v>-9.2082629502866969E-2</v>
      </c>
      <c r="AF111">
        <f t="shared" si="79"/>
        <v>0.60590182454306574</v>
      </c>
      <c r="AG111">
        <f t="shared" si="80"/>
        <v>0.30222416474992042</v>
      </c>
      <c r="AH111">
        <f t="shared" si="81"/>
        <v>0.73589641475998313</v>
      </c>
      <c r="AI111">
        <f t="shared" si="82"/>
        <v>206.52349245341102</v>
      </c>
      <c r="AJ111">
        <f t="shared" si="83"/>
        <v>47.407049700869344</v>
      </c>
    </row>
    <row r="112" spans="4:36" x14ac:dyDescent="0.15">
      <c r="D112" s="9" t="s">
        <v>144</v>
      </c>
      <c r="E112" s="9">
        <v>5716482.204662906</v>
      </c>
      <c r="F112" s="9">
        <v>-5.3495748684908655</v>
      </c>
      <c r="G112" s="9">
        <v>20.856276360019915</v>
      </c>
      <c r="H112" s="18">
        <f t="shared" si="63"/>
        <v>39.938555350624505</v>
      </c>
      <c r="I112" s="14">
        <f t="shared" si="64"/>
        <v>224.85856179122095</v>
      </c>
      <c r="J112" s="9">
        <v>5.4262384932275323</v>
      </c>
      <c r="K112" s="9">
        <f t="shared" si="84"/>
        <v>437.37708333878976</v>
      </c>
      <c r="M112">
        <v>2015</v>
      </c>
      <c r="N112">
        <v>12</v>
      </c>
      <c r="O112">
        <v>4</v>
      </c>
      <c r="P112">
        <v>14</v>
      </c>
      <c r="Q112">
        <v>0</v>
      </c>
      <c r="R112">
        <v>0</v>
      </c>
      <c r="S112">
        <f t="shared" si="66"/>
        <v>2457361.0833333335</v>
      </c>
      <c r="T112">
        <f t="shared" si="67"/>
        <v>5817.5833333334886</v>
      </c>
      <c r="U112">
        <f t="shared" si="68"/>
        <v>283.21437036070836</v>
      </c>
      <c r="V112">
        <f t="shared" si="69"/>
        <v>329.85863717877874</v>
      </c>
      <c r="W112">
        <f t="shared" si="70"/>
        <v>613.07300753948709</v>
      </c>
      <c r="X112">
        <f t="shared" si="71"/>
        <v>5816.0833333334886</v>
      </c>
      <c r="Y112">
        <f t="shared" si="72"/>
        <v>14</v>
      </c>
      <c r="Z112">
        <f t="shared" si="73"/>
        <v>4.8715338359658062</v>
      </c>
      <c r="AA112">
        <f t="shared" si="74"/>
        <v>27.596833902632476</v>
      </c>
      <c r="AB112">
        <f t="shared" si="75"/>
        <v>393.09623217946722</v>
      </c>
      <c r="AC112">
        <f t="shared" si="76"/>
        <v>0.83599531814992512</v>
      </c>
      <c r="AD112">
        <f t="shared" si="77"/>
        <v>0.54076648308989506</v>
      </c>
      <c r="AE112">
        <f t="shared" si="78"/>
        <v>-9.3184970880457157E-2</v>
      </c>
      <c r="AF112">
        <f t="shared" si="79"/>
        <v>0.54387450254453196</v>
      </c>
      <c r="AG112">
        <f t="shared" si="80"/>
        <v>0.54076648308989506</v>
      </c>
      <c r="AH112">
        <f t="shared" si="81"/>
        <v>0.64169473758830542</v>
      </c>
      <c r="AI112">
        <f t="shared" si="82"/>
        <v>224.85856179122095</v>
      </c>
      <c r="AJ112">
        <f t="shared" si="83"/>
        <v>39.938555350624505</v>
      </c>
    </row>
    <row r="113" spans="4:36" x14ac:dyDescent="0.15">
      <c r="D113" s="9" t="s">
        <v>145</v>
      </c>
      <c r="E113" s="9">
        <v>5716683.7069390053</v>
      </c>
      <c r="F113" s="9">
        <v>-5.4130392971975274</v>
      </c>
      <c r="G113" s="9">
        <v>20.661437706015079</v>
      </c>
      <c r="H113" s="18">
        <f t="shared" si="63"/>
        <v>29.935920631418849</v>
      </c>
      <c r="I113" s="14">
        <f t="shared" si="64"/>
        <v>238.82078094486252</v>
      </c>
      <c r="J113" s="9">
        <v>5.4264207821727597</v>
      </c>
      <c r="K113" s="9">
        <f t="shared" si="84"/>
        <v>437.37708307283759</v>
      </c>
      <c r="M113">
        <v>2015</v>
      </c>
      <c r="N113">
        <v>12</v>
      </c>
      <c r="O113">
        <v>4</v>
      </c>
      <c r="P113">
        <v>15</v>
      </c>
      <c r="Q113">
        <v>0</v>
      </c>
      <c r="R113">
        <v>0</v>
      </c>
      <c r="S113">
        <f t="shared" si="66"/>
        <v>2457361.125</v>
      </c>
      <c r="T113">
        <f t="shared" si="67"/>
        <v>5817.625</v>
      </c>
      <c r="U113">
        <f t="shared" si="68"/>
        <v>283.21437232293749</v>
      </c>
      <c r="V113">
        <f t="shared" si="69"/>
        <v>329.89970385606284</v>
      </c>
      <c r="W113">
        <f t="shared" si="70"/>
        <v>613.11407617900034</v>
      </c>
      <c r="X113">
        <f t="shared" si="71"/>
        <v>5816.125</v>
      </c>
      <c r="Y113">
        <f t="shared" si="72"/>
        <v>15</v>
      </c>
      <c r="Z113">
        <f t="shared" si="73"/>
        <v>4.8742717452666886</v>
      </c>
      <c r="AA113">
        <f t="shared" si="74"/>
        <v>28.599571811933359</v>
      </c>
      <c r="AB113">
        <f t="shared" si="75"/>
        <v>408.33213947298532</v>
      </c>
      <c r="AC113">
        <f t="shared" si="76"/>
        <v>0.66453228970315881</v>
      </c>
      <c r="AD113">
        <f t="shared" si="77"/>
        <v>0.74128723193304435</v>
      </c>
      <c r="AE113">
        <f t="shared" si="78"/>
        <v>-9.4287198043646603E-2</v>
      </c>
      <c r="AF113">
        <f t="shared" si="79"/>
        <v>0.44909935378361016</v>
      </c>
      <c r="AG113">
        <f t="shared" si="80"/>
        <v>0.74128723193304435</v>
      </c>
      <c r="AH113">
        <f t="shared" si="81"/>
        <v>0.49880157397926139</v>
      </c>
      <c r="AI113">
        <f t="shared" si="82"/>
        <v>238.82078094486252</v>
      </c>
      <c r="AJ113">
        <f t="shared" si="83"/>
        <v>29.935920631418849</v>
      </c>
    </row>
    <row r="114" spans="4:36" x14ac:dyDescent="0.15">
      <c r="D114" s="9" t="s">
        <v>146</v>
      </c>
      <c r="E114" s="9">
        <v>5716885.2092151046</v>
      </c>
      <c r="F114" s="9">
        <v>-5.4765037259041893</v>
      </c>
      <c r="G114" s="9">
        <v>20.466599052010242</v>
      </c>
      <c r="H114" s="18">
        <f t="shared" si="63"/>
        <v>18.504148336932872</v>
      </c>
      <c r="I114" s="14">
        <f t="shared" si="64"/>
        <v>249.78140543415603</v>
      </c>
      <c r="J114" s="9">
        <v>5.4266030711179862</v>
      </c>
      <c r="K114" s="9">
        <f t="shared" si="84"/>
        <v>437.37708280688548</v>
      </c>
      <c r="M114">
        <v>2015</v>
      </c>
      <c r="N114">
        <v>12</v>
      </c>
      <c r="O114">
        <v>4</v>
      </c>
      <c r="P114">
        <v>16</v>
      </c>
      <c r="Q114">
        <v>0</v>
      </c>
      <c r="R114">
        <v>0</v>
      </c>
      <c r="S114">
        <f t="shared" si="66"/>
        <v>2457361.1666666665</v>
      </c>
      <c r="T114">
        <f t="shared" si="67"/>
        <v>5817.6666666665114</v>
      </c>
      <c r="U114">
        <f t="shared" si="68"/>
        <v>283.21437428516668</v>
      </c>
      <c r="V114">
        <f t="shared" si="69"/>
        <v>329.94077053334695</v>
      </c>
      <c r="W114">
        <f t="shared" si="70"/>
        <v>613.15514481851369</v>
      </c>
      <c r="X114">
        <f t="shared" si="71"/>
        <v>5816.1666666665114</v>
      </c>
      <c r="Y114">
        <f t="shared" si="72"/>
        <v>16</v>
      </c>
      <c r="Z114">
        <f t="shared" si="73"/>
        <v>4.877009654567579</v>
      </c>
      <c r="AA114">
        <f t="shared" si="74"/>
        <v>29.602309721234249</v>
      </c>
      <c r="AB114">
        <f t="shared" si="75"/>
        <v>423.56804676650353</v>
      </c>
      <c r="AC114">
        <f t="shared" si="76"/>
        <v>0.44644240588060857</v>
      </c>
      <c r="AD114">
        <f t="shared" si="77"/>
        <v>0.88971346951569685</v>
      </c>
      <c r="AE114">
        <f t="shared" si="78"/>
        <v>-9.5389309641464096E-2</v>
      </c>
      <c r="AF114">
        <f t="shared" si="79"/>
        <v>0.32830268146674796</v>
      </c>
      <c r="AG114">
        <f t="shared" si="80"/>
        <v>0.88971346951569685</v>
      </c>
      <c r="AH114">
        <f t="shared" si="81"/>
        <v>0.31721805040710432</v>
      </c>
      <c r="AI114">
        <f t="shared" si="82"/>
        <v>249.78140543415603</v>
      </c>
      <c r="AJ114">
        <f t="shared" si="83"/>
        <v>18.504148336932872</v>
      </c>
    </row>
    <row r="115" spans="4:36" x14ac:dyDescent="0.15">
      <c r="D115" s="9" t="s">
        <v>147</v>
      </c>
      <c r="E115" s="9">
        <v>5717086.7114912039</v>
      </c>
      <c r="F115" s="9">
        <v>-5.5399681546108512</v>
      </c>
      <c r="G115" s="9">
        <v>20.271760398005405</v>
      </c>
      <c r="H115" s="18">
        <f t="shared" si="63"/>
        <v>6.2989205778373982</v>
      </c>
      <c r="I115" s="14">
        <f t="shared" si="64"/>
        <v>259.01783425946712</v>
      </c>
      <c r="J115" s="9">
        <v>5.4267853600632137</v>
      </c>
      <c r="K115" s="9">
        <f t="shared" si="84"/>
        <v>437.37708254093332</v>
      </c>
      <c r="M115">
        <v>2015</v>
      </c>
      <c r="N115">
        <v>12</v>
      </c>
      <c r="O115">
        <v>4</v>
      </c>
      <c r="P115">
        <v>17</v>
      </c>
      <c r="Q115">
        <v>0</v>
      </c>
      <c r="R115">
        <v>0</v>
      </c>
      <c r="S115">
        <f t="shared" si="66"/>
        <v>2457361.2083333335</v>
      </c>
      <c r="T115">
        <f t="shared" si="67"/>
        <v>5817.7083333334886</v>
      </c>
      <c r="U115">
        <f t="shared" si="68"/>
        <v>283.21437624739588</v>
      </c>
      <c r="V115">
        <f t="shared" si="69"/>
        <v>329.98183721109126</v>
      </c>
      <c r="W115">
        <f t="shared" si="70"/>
        <v>613.19621345848714</v>
      </c>
      <c r="X115">
        <f t="shared" si="71"/>
        <v>5816.2083333334886</v>
      </c>
      <c r="Y115">
        <f t="shared" si="72"/>
        <v>17</v>
      </c>
      <c r="Z115">
        <f t="shared" si="73"/>
        <v>4.8797475638991425</v>
      </c>
      <c r="AA115">
        <f t="shared" si="74"/>
        <v>30.605047630565814</v>
      </c>
      <c r="AB115">
        <f t="shared" si="75"/>
        <v>438.80395406048177</v>
      </c>
      <c r="AC115">
        <f t="shared" si="76"/>
        <v>0.19705008007546998</v>
      </c>
      <c r="AD115">
        <f t="shared" si="77"/>
        <v>0.97563348350304246</v>
      </c>
      <c r="AE115">
        <f t="shared" si="78"/>
        <v>-9.6491304323080049E-2</v>
      </c>
      <c r="AF115">
        <f t="shared" si="79"/>
        <v>0.19003670424738839</v>
      </c>
      <c r="AG115">
        <f t="shared" si="80"/>
        <v>0.97563348350304246</v>
      </c>
      <c r="AH115">
        <f t="shared" si="81"/>
        <v>0.10966018833883615</v>
      </c>
      <c r="AI115">
        <f t="shared" si="82"/>
        <v>259.01783425946712</v>
      </c>
      <c r="AJ115">
        <f t="shared" si="83"/>
        <v>6.2989205778373982</v>
      </c>
    </row>
    <row r="116" spans="4:36" x14ac:dyDescent="0.15">
      <c r="D116" s="9" t="s">
        <v>148</v>
      </c>
      <c r="E116" s="9">
        <v>5717288.2137673032</v>
      </c>
      <c r="F116" s="9">
        <v>-5.603432583317514</v>
      </c>
      <c r="G116" s="9">
        <v>20.076921744000568</v>
      </c>
      <c r="H116" s="18">
        <f t="shared" si="63"/>
        <v>-6.2801472342741764</v>
      </c>
      <c r="I116" s="14">
        <f t="shared" si="64"/>
        <v>267.50277830218454</v>
      </c>
      <c r="J116" s="9">
        <v>5.4269676490084411</v>
      </c>
      <c r="K116" s="9">
        <f t="shared" si="84"/>
        <v>437.37708227498115</v>
      </c>
      <c r="M116">
        <v>2015</v>
      </c>
      <c r="N116">
        <v>12</v>
      </c>
      <c r="O116">
        <v>4</v>
      </c>
      <c r="P116">
        <v>18</v>
      </c>
      <c r="Q116">
        <v>0</v>
      </c>
      <c r="R116">
        <v>0</v>
      </c>
      <c r="S116">
        <f t="shared" si="66"/>
        <v>2457361.25</v>
      </c>
      <c r="T116">
        <f t="shared" si="67"/>
        <v>5817.75</v>
      </c>
      <c r="U116">
        <f t="shared" si="68"/>
        <v>283.21437820962501</v>
      </c>
      <c r="V116">
        <f t="shared" si="69"/>
        <v>330.02290388837537</v>
      </c>
      <c r="W116">
        <f t="shared" si="70"/>
        <v>613.23728209800038</v>
      </c>
      <c r="X116">
        <f t="shared" si="71"/>
        <v>5816.25</v>
      </c>
      <c r="Y116">
        <f t="shared" si="72"/>
        <v>18</v>
      </c>
      <c r="Z116">
        <f t="shared" si="73"/>
        <v>4.8824854732000249</v>
      </c>
      <c r="AA116">
        <f t="shared" si="74"/>
        <v>31.60778553986669</v>
      </c>
      <c r="AB116">
        <f t="shared" si="75"/>
        <v>454.03986135399975</v>
      </c>
      <c r="AC116">
        <f t="shared" si="76"/>
        <v>-6.6125348772297712E-2</v>
      </c>
      <c r="AD116">
        <f t="shared" si="77"/>
        <v>0.99302719465441613</v>
      </c>
      <c r="AE116">
        <f t="shared" si="78"/>
        <v>-9.7593180737808205E-2</v>
      </c>
      <c r="AF116">
        <f t="shared" si="79"/>
        <v>4.4078580695722548E-2</v>
      </c>
      <c r="AG116">
        <f t="shared" si="80"/>
        <v>0.99302719465441613</v>
      </c>
      <c r="AH116">
        <f t="shared" si="81"/>
        <v>-0.10933466696629751</v>
      </c>
      <c r="AI116">
        <f t="shared" si="82"/>
        <v>267.50277830218454</v>
      </c>
      <c r="AJ116">
        <f t="shared" si="83"/>
        <v>-6.2801472342741764</v>
      </c>
    </row>
    <row r="117" spans="4:36" x14ac:dyDescent="0.15">
      <c r="D117" s="9" t="s">
        <v>149</v>
      </c>
      <c r="E117" s="9">
        <v>5717489.7160434034</v>
      </c>
      <c r="F117" s="9">
        <v>-5.666897012024176</v>
      </c>
      <c r="G117" s="9">
        <v>19.882083089995735</v>
      </c>
      <c r="H117" s="18">
        <f t="shared" si="63"/>
        <v>-18.940595116777864</v>
      </c>
      <c r="I117" s="14">
        <f t="shared" si="64"/>
        <v>276.07196758508314</v>
      </c>
      <c r="J117" s="9">
        <v>5.4271499379536676</v>
      </c>
      <c r="K117" s="9">
        <f t="shared" si="84"/>
        <v>437.37708200902904</v>
      </c>
      <c r="M117">
        <v>2015</v>
      </c>
      <c r="N117">
        <v>12</v>
      </c>
      <c r="O117">
        <v>4</v>
      </c>
      <c r="P117">
        <v>19</v>
      </c>
      <c r="Q117">
        <v>0</v>
      </c>
      <c r="R117">
        <v>0</v>
      </c>
      <c r="S117">
        <f t="shared" si="66"/>
        <v>2457361.2916666665</v>
      </c>
      <c r="T117">
        <f t="shared" si="67"/>
        <v>5817.7916666665114</v>
      </c>
      <c r="U117">
        <f t="shared" si="68"/>
        <v>283.21438017185415</v>
      </c>
      <c r="V117">
        <f t="shared" si="69"/>
        <v>330.06397056565947</v>
      </c>
      <c r="W117">
        <f t="shared" si="70"/>
        <v>613.27835073751362</v>
      </c>
      <c r="X117">
        <f t="shared" si="71"/>
        <v>5816.2916666665114</v>
      </c>
      <c r="Y117">
        <f t="shared" si="72"/>
        <v>19</v>
      </c>
      <c r="Z117">
        <f t="shared" si="73"/>
        <v>4.8852233825009082</v>
      </c>
      <c r="AA117">
        <f t="shared" si="74"/>
        <v>32.610523449167573</v>
      </c>
      <c r="AB117">
        <f t="shared" si="75"/>
        <v>469.27576864751791</v>
      </c>
      <c r="AC117">
        <f t="shared" si="76"/>
        <v>-0.32460040086552266</v>
      </c>
      <c r="AD117">
        <f t="shared" si="77"/>
        <v>0.94068798709395829</v>
      </c>
      <c r="AE117">
        <f t="shared" si="78"/>
        <v>-9.8694937535107191E-2</v>
      </c>
      <c r="AF117">
        <f t="shared" si="79"/>
        <v>-9.9256464703586886E-2</v>
      </c>
      <c r="AG117">
        <f t="shared" si="80"/>
        <v>0.94068798709395829</v>
      </c>
      <c r="AH117">
        <f t="shared" si="81"/>
        <v>-0.32442913733458395</v>
      </c>
      <c r="AI117">
        <f t="shared" si="82"/>
        <v>276.07196758508314</v>
      </c>
      <c r="AJ117">
        <f t="shared" si="83"/>
        <v>-18.940595116777864</v>
      </c>
    </row>
    <row r="118" spans="4:36" x14ac:dyDescent="0.15">
      <c r="D118" s="9" t="s">
        <v>150</v>
      </c>
      <c r="E118" s="9">
        <v>5717691.2183195027</v>
      </c>
      <c r="F118" s="9">
        <v>-5.7303614407308379</v>
      </c>
      <c r="G118" s="9">
        <v>19.687244435990898</v>
      </c>
      <c r="H118" s="18">
        <f t="shared" si="63"/>
        <v>-31.385939937945732</v>
      </c>
      <c r="I118" s="14">
        <f t="shared" si="64"/>
        <v>285.66957193831524</v>
      </c>
      <c r="J118" s="9">
        <v>5.4273322268988951</v>
      </c>
      <c r="K118" s="9">
        <f t="shared" si="84"/>
        <v>437.37708174307687</v>
      </c>
      <c r="M118">
        <v>2015</v>
      </c>
      <c r="N118">
        <v>12</v>
      </c>
      <c r="O118">
        <v>4</v>
      </c>
      <c r="P118">
        <v>20</v>
      </c>
      <c r="Q118">
        <v>0</v>
      </c>
      <c r="R118">
        <v>0</v>
      </c>
      <c r="S118">
        <f t="shared" si="66"/>
        <v>2457361.3333333335</v>
      </c>
      <c r="T118">
        <f t="shared" si="67"/>
        <v>5817.8333333334886</v>
      </c>
      <c r="U118">
        <f t="shared" si="68"/>
        <v>283.21438213408334</v>
      </c>
      <c r="V118">
        <f t="shared" si="69"/>
        <v>330.10503724340379</v>
      </c>
      <c r="W118">
        <f t="shared" si="70"/>
        <v>613.31941937748707</v>
      </c>
      <c r="X118">
        <f t="shared" si="71"/>
        <v>5816.3333333334886</v>
      </c>
      <c r="Y118">
        <f t="shared" si="72"/>
        <v>20</v>
      </c>
      <c r="Z118">
        <f t="shared" si="73"/>
        <v>4.8879612918324709</v>
      </c>
      <c r="AA118">
        <f t="shared" si="74"/>
        <v>33.613261358499138</v>
      </c>
      <c r="AB118">
        <f t="shared" si="75"/>
        <v>484.51167594149615</v>
      </c>
      <c r="AC118">
        <f t="shared" si="76"/>
        <v>-0.56022568633807346</v>
      </c>
      <c r="AD118">
        <f t="shared" si="77"/>
        <v>0.82230640536950816</v>
      </c>
      <c r="AE118">
        <f t="shared" si="78"/>
        <v>-9.9796573364582281E-2</v>
      </c>
      <c r="AF118">
        <f t="shared" si="79"/>
        <v>-0.22983965574546081</v>
      </c>
      <c r="AG118">
        <f t="shared" si="80"/>
        <v>0.82230640536950816</v>
      </c>
      <c r="AH118">
        <f t="shared" si="81"/>
        <v>-0.52056306854701673</v>
      </c>
      <c r="AI118">
        <f t="shared" si="82"/>
        <v>285.66957193831524</v>
      </c>
      <c r="AJ118">
        <f t="shared" si="83"/>
        <v>-31.385939937945732</v>
      </c>
    </row>
    <row r="119" spans="4:36" x14ac:dyDescent="0.15">
      <c r="D119" s="9" t="s">
        <v>151</v>
      </c>
      <c r="E119" s="9">
        <v>5717892.7205956019</v>
      </c>
      <c r="F119" s="9">
        <v>-5.7938258694374998</v>
      </c>
      <c r="G119" s="9">
        <v>19.492405781986061</v>
      </c>
      <c r="H119" s="18">
        <f t="shared" si="63"/>
        <v>-43.179774393662889</v>
      </c>
      <c r="I119" s="14">
        <f t="shared" si="64"/>
        <v>297.70209831796717</v>
      </c>
      <c r="J119" s="9">
        <v>5.4275145158441216</v>
      </c>
      <c r="K119" s="9">
        <f t="shared" si="84"/>
        <v>437.3770814771247</v>
      </c>
      <c r="M119">
        <v>2015</v>
      </c>
      <c r="N119">
        <v>12</v>
      </c>
      <c r="O119">
        <v>4</v>
      </c>
      <c r="P119">
        <v>21</v>
      </c>
      <c r="Q119">
        <v>0</v>
      </c>
      <c r="R119">
        <v>0</v>
      </c>
      <c r="S119">
        <f t="shared" si="66"/>
        <v>2457361.375</v>
      </c>
      <c r="T119">
        <f t="shared" si="67"/>
        <v>5817.875</v>
      </c>
      <c r="U119">
        <f t="shared" si="68"/>
        <v>283.21438409631253</v>
      </c>
      <c r="V119">
        <f t="shared" si="69"/>
        <v>330.14610392068789</v>
      </c>
      <c r="W119">
        <f t="shared" si="70"/>
        <v>613.36048801700042</v>
      </c>
      <c r="X119">
        <f t="shared" si="71"/>
        <v>5816.375</v>
      </c>
      <c r="Y119">
        <f t="shared" si="72"/>
        <v>21</v>
      </c>
      <c r="Z119">
        <f t="shared" si="73"/>
        <v>4.8906992011333612</v>
      </c>
      <c r="AA119">
        <f t="shared" si="74"/>
        <v>34.615999267800028</v>
      </c>
      <c r="AB119">
        <f t="shared" si="75"/>
        <v>499.74758323501436</v>
      </c>
      <c r="AC119">
        <f t="shared" si="76"/>
        <v>-0.75646039165982126</v>
      </c>
      <c r="AD119">
        <f t="shared" si="77"/>
        <v>0.64620991319743437</v>
      </c>
      <c r="AE119">
        <f t="shared" si="78"/>
        <v>-0.10089808687598709</v>
      </c>
      <c r="AF119">
        <f t="shared" si="79"/>
        <v>-0.33843992747773693</v>
      </c>
      <c r="AG119">
        <f t="shared" si="80"/>
        <v>0.64620991319743437</v>
      </c>
      <c r="AH119">
        <f t="shared" si="81"/>
        <v>-0.68401108439427249</v>
      </c>
      <c r="AI119">
        <f t="shared" si="82"/>
        <v>297.70209831796717</v>
      </c>
      <c r="AJ119">
        <f t="shared" si="83"/>
        <v>-43.179774393662889</v>
      </c>
    </row>
    <row r="120" spans="4:36" x14ac:dyDescent="0.15">
      <c r="D120" s="9" t="s">
        <v>152</v>
      </c>
      <c r="E120" s="9">
        <v>5718094.2228717012</v>
      </c>
      <c r="F120" s="9">
        <v>-5.8572902981441626</v>
      </c>
      <c r="G120" s="9">
        <v>19.297567127981225</v>
      </c>
      <c r="H120" s="18">
        <f t="shared" si="63"/>
        <v>-53.477947650798264</v>
      </c>
      <c r="I120" s="14">
        <f t="shared" si="64"/>
        <v>314.56442547621873</v>
      </c>
      <c r="J120" s="9">
        <v>5.427696804789349</v>
      </c>
      <c r="K120" s="9">
        <f t="shared" si="84"/>
        <v>437.37708121117248</v>
      </c>
      <c r="M120">
        <v>2015</v>
      </c>
      <c r="N120">
        <v>12</v>
      </c>
      <c r="O120">
        <v>4</v>
      </c>
      <c r="P120">
        <v>22</v>
      </c>
      <c r="Q120">
        <v>0</v>
      </c>
      <c r="R120">
        <v>0</v>
      </c>
      <c r="S120">
        <f t="shared" si="66"/>
        <v>2457361.4166666665</v>
      </c>
      <c r="T120">
        <f t="shared" si="67"/>
        <v>5817.9166666665114</v>
      </c>
      <c r="U120">
        <f t="shared" si="68"/>
        <v>283.21438605854166</v>
      </c>
      <c r="V120">
        <f t="shared" si="69"/>
        <v>330.187170597972</v>
      </c>
      <c r="W120">
        <f t="shared" si="70"/>
        <v>613.40155665651366</v>
      </c>
      <c r="X120">
        <f t="shared" si="71"/>
        <v>5816.4166666665114</v>
      </c>
      <c r="Y120">
        <f t="shared" si="72"/>
        <v>22</v>
      </c>
      <c r="Z120">
        <f t="shared" si="73"/>
        <v>4.8934371104342445</v>
      </c>
      <c r="AA120">
        <f t="shared" si="74"/>
        <v>35.618737177100911</v>
      </c>
      <c r="AB120">
        <f t="shared" si="75"/>
        <v>514.98349052853246</v>
      </c>
      <c r="AC120">
        <f t="shared" si="76"/>
        <v>-0.89953351859764286</v>
      </c>
      <c r="AD120">
        <f t="shared" si="77"/>
        <v>0.42477706584554259</v>
      </c>
      <c r="AE120">
        <f t="shared" si="78"/>
        <v>-0.10199947671922505</v>
      </c>
      <c r="AF120">
        <f t="shared" si="79"/>
        <v>-0.41737198825419547</v>
      </c>
      <c r="AG120">
        <f t="shared" si="80"/>
        <v>0.42477706584554259</v>
      </c>
      <c r="AH120">
        <f t="shared" si="81"/>
        <v>-0.80334616931456848</v>
      </c>
      <c r="AI120">
        <f t="shared" si="82"/>
        <v>314.56442547621873</v>
      </c>
      <c r="AJ120">
        <f t="shared" si="83"/>
        <v>-53.477947650798264</v>
      </c>
    </row>
    <row r="121" spans="4:36" x14ac:dyDescent="0.15">
      <c r="D121" s="9" t="s">
        <v>153</v>
      </c>
      <c r="E121" s="9">
        <v>5718295.7251478005</v>
      </c>
      <c r="F121" s="9">
        <v>-5.9207547268508245</v>
      </c>
      <c r="G121" s="9">
        <v>19.102728473976388</v>
      </c>
      <c r="H121" s="18">
        <f t="shared" si="63"/>
        <v>-60.517410017943426</v>
      </c>
      <c r="I121" s="14">
        <f t="shared" si="64"/>
        <v>339.45085282109358</v>
      </c>
      <c r="J121" s="9">
        <v>5.4278790937345756</v>
      </c>
      <c r="K121" s="9">
        <f t="shared" si="84"/>
        <v>437.37708094522043</v>
      </c>
      <c r="M121">
        <v>2015</v>
      </c>
      <c r="N121">
        <v>12</v>
      </c>
      <c r="O121">
        <v>4</v>
      </c>
      <c r="P121">
        <v>23</v>
      </c>
      <c r="Q121">
        <v>0</v>
      </c>
      <c r="R121">
        <v>0</v>
      </c>
      <c r="S121">
        <f t="shared" si="66"/>
        <v>2457361.4583333335</v>
      </c>
      <c r="T121">
        <f t="shared" si="67"/>
        <v>5817.9583333334886</v>
      </c>
      <c r="U121">
        <f t="shared" si="68"/>
        <v>283.21438802077085</v>
      </c>
      <c r="V121">
        <f t="shared" si="69"/>
        <v>330.22823727571631</v>
      </c>
      <c r="W121">
        <f t="shared" si="70"/>
        <v>613.44262529648722</v>
      </c>
      <c r="X121">
        <f t="shared" si="71"/>
        <v>5816.4583333334886</v>
      </c>
      <c r="Y121">
        <f t="shared" si="72"/>
        <v>23</v>
      </c>
      <c r="Z121">
        <f t="shared" si="73"/>
        <v>4.8961750197658152</v>
      </c>
      <c r="AA121">
        <f t="shared" si="74"/>
        <v>36.621475086432483</v>
      </c>
      <c r="AB121">
        <f t="shared" si="75"/>
        <v>530.21939782251081</v>
      </c>
      <c r="AC121">
        <f t="shared" si="76"/>
        <v>-0.97941034585575226</v>
      </c>
      <c r="AD121">
        <f t="shared" si="77"/>
        <v>0.17356731121879157</v>
      </c>
      <c r="AE121">
        <f t="shared" si="78"/>
        <v>-0.10310074154435121</v>
      </c>
      <c r="AF121">
        <f t="shared" si="79"/>
        <v>-0.4610356808271831</v>
      </c>
      <c r="AG121">
        <f t="shared" si="80"/>
        <v>0.17356731121879157</v>
      </c>
      <c r="AH121">
        <f t="shared" si="81"/>
        <v>-0.87024162706715846</v>
      </c>
      <c r="AI121">
        <f t="shared" si="82"/>
        <v>339.45085282109358</v>
      </c>
      <c r="AJ121">
        <f t="shared" si="83"/>
        <v>-60.517410017943426</v>
      </c>
    </row>
    <row r="122" spans="4:36" x14ac:dyDescent="0.15">
      <c r="D122" s="9" t="s">
        <v>154</v>
      </c>
      <c r="E122" s="9">
        <v>5718497.2274238998</v>
      </c>
      <c r="F122" s="9">
        <v>-5.9842191555574864</v>
      </c>
      <c r="G122" s="9">
        <v>18.907889819971551</v>
      </c>
      <c r="H122" s="18">
        <f t="shared" si="63"/>
        <v>-61.651150432704938</v>
      </c>
      <c r="I122" s="14">
        <f t="shared" si="64"/>
        <v>11.188619732553406</v>
      </c>
      <c r="J122" s="9">
        <v>5.428061382679803</v>
      </c>
      <c r="K122" s="9">
        <f t="shared" si="84"/>
        <v>437.37708067926826</v>
      </c>
      <c r="M122">
        <v>2015</v>
      </c>
      <c r="N122">
        <v>12</v>
      </c>
      <c r="O122">
        <v>5</v>
      </c>
      <c r="P122">
        <v>0</v>
      </c>
      <c r="Q122">
        <v>0</v>
      </c>
      <c r="R122">
        <v>0</v>
      </c>
      <c r="S122">
        <f t="shared" si="66"/>
        <v>2457361.5</v>
      </c>
      <c r="T122">
        <f t="shared" si="67"/>
        <v>5818</v>
      </c>
      <c r="U122">
        <f t="shared" si="68"/>
        <v>283.21438998299999</v>
      </c>
      <c r="V122">
        <f t="shared" si="69"/>
        <v>330.26930395300042</v>
      </c>
      <c r="W122">
        <f t="shared" si="70"/>
        <v>613.48369393600046</v>
      </c>
      <c r="X122">
        <f t="shared" si="71"/>
        <v>5816.5</v>
      </c>
      <c r="Y122">
        <f t="shared" si="72"/>
        <v>0</v>
      </c>
      <c r="Z122">
        <f t="shared" si="73"/>
        <v>4.8989129290666975</v>
      </c>
      <c r="AA122">
        <f t="shared" si="74"/>
        <v>13.624212995733366</v>
      </c>
      <c r="AB122">
        <f t="shared" si="75"/>
        <v>185.45530511602894</v>
      </c>
      <c r="AC122">
        <f t="shared" si="76"/>
        <v>-0.99020530460563494</v>
      </c>
      <c r="AD122">
        <f t="shared" si="77"/>
        <v>-9.2926976357780411E-2</v>
      </c>
      <c r="AE122">
        <f t="shared" si="78"/>
        <v>-0.10420188000157384</v>
      </c>
      <c r="AF122">
        <f t="shared" si="79"/>
        <v>-0.46614639914601286</v>
      </c>
      <c r="AG122">
        <f t="shared" si="80"/>
        <v>-9.2926976357780411E-2</v>
      </c>
      <c r="AH122">
        <f t="shared" si="81"/>
        <v>-0.87981368006425476</v>
      </c>
      <c r="AI122">
        <f t="shared" si="82"/>
        <v>11.188619732553406</v>
      </c>
      <c r="AJ122">
        <f t="shared" si="83"/>
        <v>-61.651150432704938</v>
      </c>
    </row>
    <row r="123" spans="4:36" x14ac:dyDescent="0.15">
      <c r="D123" s="9" t="s">
        <v>155</v>
      </c>
      <c r="E123" s="9">
        <v>5718698.7296999991</v>
      </c>
      <c r="F123" s="9">
        <v>-6.0476835842641492</v>
      </c>
      <c r="G123" s="9">
        <v>18.713051165966714</v>
      </c>
      <c r="H123" s="18">
        <f t="shared" si="63"/>
        <v>-56.254172472674824</v>
      </c>
      <c r="I123" s="14">
        <f t="shared" si="64"/>
        <v>38.909964438871413</v>
      </c>
      <c r="J123" s="9">
        <v>5.4282436716250295</v>
      </c>
      <c r="K123" s="9">
        <f t="shared" si="84"/>
        <v>437.37708041331615</v>
      </c>
      <c r="M123">
        <v>2015</v>
      </c>
      <c r="N123">
        <v>12</v>
      </c>
      <c r="O123">
        <v>5</v>
      </c>
      <c r="P123">
        <v>1</v>
      </c>
      <c r="Q123">
        <v>0</v>
      </c>
      <c r="R123">
        <v>0</v>
      </c>
      <c r="S123">
        <f t="shared" si="66"/>
        <v>2457361.5416666665</v>
      </c>
      <c r="T123">
        <f t="shared" si="67"/>
        <v>5818.0416666665114</v>
      </c>
      <c r="U123">
        <f t="shared" si="68"/>
        <v>283.21439194522918</v>
      </c>
      <c r="V123">
        <f t="shared" si="69"/>
        <v>330.31037063028452</v>
      </c>
      <c r="W123">
        <f t="shared" si="70"/>
        <v>613.52476257551371</v>
      </c>
      <c r="X123">
        <f t="shared" si="71"/>
        <v>5816.5416666665114</v>
      </c>
      <c r="Y123">
        <f t="shared" si="72"/>
        <v>1</v>
      </c>
      <c r="Z123">
        <f t="shared" si="73"/>
        <v>4.9016508383675808</v>
      </c>
      <c r="AA123">
        <f t="shared" si="74"/>
        <v>14.626950905034249</v>
      </c>
      <c r="AB123">
        <f t="shared" si="75"/>
        <v>200.69121240954703</v>
      </c>
      <c r="AC123">
        <f t="shared" si="76"/>
        <v>-0.93091951132499828</v>
      </c>
      <c r="AD123">
        <f t="shared" si="77"/>
        <v>-0.34971440438729628</v>
      </c>
      <c r="AE123">
        <f t="shared" si="78"/>
        <v>-0.10530289074125615</v>
      </c>
      <c r="AF123">
        <f t="shared" si="79"/>
        <v>-0.43214668929513039</v>
      </c>
      <c r="AG123">
        <f t="shared" si="80"/>
        <v>-0.34971440438729628</v>
      </c>
      <c r="AH123">
        <f t="shared" si="81"/>
        <v>-0.83123346557708844</v>
      </c>
      <c r="AI123">
        <f t="shared" si="82"/>
        <v>38.909964438871413</v>
      </c>
      <c r="AJ123">
        <f t="shared" si="83"/>
        <v>-56.254172472674824</v>
      </c>
    </row>
    <row r="124" spans="4:36" x14ac:dyDescent="0.15">
      <c r="D124" s="9" t="s">
        <v>156</v>
      </c>
      <c r="E124" s="9">
        <v>5718900.2319760984</v>
      </c>
      <c r="F124" s="9">
        <v>-6.1111480129708111</v>
      </c>
      <c r="G124" s="9">
        <v>18.518212511961877</v>
      </c>
      <c r="H124" s="18">
        <f t="shared" si="63"/>
        <v>-46.778111963208602</v>
      </c>
      <c r="I124" s="14">
        <f t="shared" si="64"/>
        <v>58.074896547910313</v>
      </c>
      <c r="J124" s="9">
        <v>5.4284259605702569</v>
      </c>
      <c r="K124" s="9">
        <f t="shared" si="84"/>
        <v>437.37708014736387</v>
      </c>
      <c r="M124">
        <v>2015</v>
      </c>
      <c r="N124">
        <v>12</v>
      </c>
      <c r="O124">
        <v>5</v>
      </c>
      <c r="P124">
        <v>2</v>
      </c>
      <c r="Q124">
        <v>0</v>
      </c>
      <c r="R124">
        <v>0</v>
      </c>
      <c r="S124">
        <f t="shared" si="66"/>
        <v>2457361.5833333335</v>
      </c>
      <c r="T124">
        <f t="shared" si="67"/>
        <v>5818.0833333334886</v>
      </c>
      <c r="U124">
        <f t="shared" si="68"/>
        <v>283.21439390745837</v>
      </c>
      <c r="V124">
        <f t="shared" si="69"/>
        <v>330.35143730802884</v>
      </c>
      <c r="W124">
        <f t="shared" si="70"/>
        <v>613.56583121548715</v>
      </c>
      <c r="X124">
        <f t="shared" si="71"/>
        <v>5816.5833333334886</v>
      </c>
      <c r="Y124">
        <f t="shared" si="72"/>
        <v>2</v>
      </c>
      <c r="Z124">
        <f t="shared" si="73"/>
        <v>4.9043887476991435</v>
      </c>
      <c r="AA124">
        <f t="shared" si="74"/>
        <v>15.62968881436581</v>
      </c>
      <c r="AB124">
        <f t="shared" si="75"/>
        <v>215.92711970352528</v>
      </c>
      <c r="AC124">
        <f t="shared" si="76"/>
        <v>-0.8062801622954936</v>
      </c>
      <c r="AD124">
        <f t="shared" si="77"/>
        <v>-0.58188532985876162</v>
      </c>
      <c r="AE124">
        <f t="shared" si="78"/>
        <v>-0.1064037724139178</v>
      </c>
      <c r="AF124">
        <f t="shared" si="79"/>
        <v>-0.36167469719502654</v>
      </c>
      <c r="AG124">
        <f t="shared" si="80"/>
        <v>-0.58188532985876162</v>
      </c>
      <c r="AH124">
        <f t="shared" si="81"/>
        <v>-0.72842355556643434</v>
      </c>
      <c r="AI124">
        <f t="shared" si="82"/>
        <v>58.074896547910313</v>
      </c>
      <c r="AJ124">
        <f t="shared" si="83"/>
        <v>-46.778111963208602</v>
      </c>
    </row>
    <row r="125" spans="4:36" x14ac:dyDescent="0.15">
      <c r="D125" s="9" t="s">
        <v>157</v>
      </c>
      <c r="E125" s="9">
        <v>5719101.7342521986</v>
      </c>
      <c r="F125" s="9">
        <v>-6.174612441677473</v>
      </c>
      <c r="G125" s="9">
        <v>18.323373857957044</v>
      </c>
      <c r="H125" s="18">
        <f t="shared" si="63"/>
        <v>-35.374229110288269</v>
      </c>
      <c r="I125" s="14">
        <f t="shared" si="64"/>
        <v>71.382735124669097</v>
      </c>
      <c r="J125" s="9">
        <v>5.4286082495154835</v>
      </c>
      <c r="K125" s="9">
        <f t="shared" si="84"/>
        <v>437.37707988141176</v>
      </c>
      <c r="M125">
        <v>2015</v>
      </c>
      <c r="N125">
        <v>12</v>
      </c>
      <c r="O125">
        <v>5</v>
      </c>
      <c r="P125">
        <v>3</v>
      </c>
      <c r="Q125">
        <v>0</v>
      </c>
      <c r="R125">
        <v>0</v>
      </c>
      <c r="S125">
        <f t="shared" si="66"/>
        <v>2457361.625</v>
      </c>
      <c r="T125">
        <f t="shared" si="67"/>
        <v>5818.125</v>
      </c>
      <c r="U125">
        <f t="shared" si="68"/>
        <v>283.21439586968751</v>
      </c>
      <c r="V125">
        <f t="shared" si="69"/>
        <v>330.39250398531294</v>
      </c>
      <c r="W125">
        <f t="shared" si="70"/>
        <v>613.60689985500039</v>
      </c>
      <c r="X125">
        <f t="shared" si="71"/>
        <v>5816.625</v>
      </c>
      <c r="Y125">
        <f t="shared" si="72"/>
        <v>3</v>
      </c>
      <c r="Z125">
        <f t="shared" si="73"/>
        <v>4.9071266570000258</v>
      </c>
      <c r="AA125">
        <f t="shared" si="74"/>
        <v>16.632426723666693</v>
      </c>
      <c r="AB125">
        <f t="shared" si="75"/>
        <v>231.16302699704335</v>
      </c>
      <c r="AC125">
        <f t="shared" si="76"/>
        <v>-0.62505490320822055</v>
      </c>
      <c r="AD125">
        <f t="shared" si="77"/>
        <v>-0.77314238363046528</v>
      </c>
      <c r="AE125">
        <f t="shared" si="78"/>
        <v>-0.1075045236702367</v>
      </c>
      <c r="AF125">
        <f t="shared" si="79"/>
        <v>-0.25962345516530594</v>
      </c>
      <c r="AG125">
        <f t="shared" si="80"/>
        <v>-0.77314238363046528</v>
      </c>
      <c r="AH125">
        <f t="shared" si="81"/>
        <v>-0.5786592401078815</v>
      </c>
      <c r="AI125">
        <f t="shared" si="82"/>
        <v>71.382735124669097</v>
      </c>
      <c r="AJ125">
        <f t="shared" si="83"/>
        <v>-35.374229110288269</v>
      </c>
    </row>
    <row r="126" spans="4:36" x14ac:dyDescent="0.15">
      <c r="D126" s="9" t="s">
        <v>158</v>
      </c>
      <c r="E126" s="9">
        <v>5719303.2365282979</v>
      </c>
      <c r="F126" s="9">
        <v>-6.2380768703841358</v>
      </c>
      <c r="G126" s="9">
        <v>18.128535203952207</v>
      </c>
      <c r="H126" s="18">
        <f t="shared" si="63"/>
        <v>-23.122576072259339</v>
      </c>
      <c r="I126" s="14">
        <f t="shared" si="64"/>
        <v>81.629277480020562</v>
      </c>
      <c r="J126" s="9">
        <v>5.4287905384607109</v>
      </c>
      <c r="K126" s="9">
        <f t="shared" si="84"/>
        <v>437.37707961545959</v>
      </c>
      <c r="M126">
        <v>2015</v>
      </c>
      <c r="N126">
        <v>12</v>
      </c>
      <c r="O126">
        <v>5</v>
      </c>
      <c r="P126">
        <v>4</v>
      </c>
      <c r="Q126">
        <v>0</v>
      </c>
      <c r="R126">
        <v>0</v>
      </c>
      <c r="S126">
        <f t="shared" si="66"/>
        <v>2457361.6666666665</v>
      </c>
      <c r="T126">
        <f t="shared" si="67"/>
        <v>5818.1666666665114</v>
      </c>
      <c r="U126">
        <f t="shared" si="68"/>
        <v>283.21439783191664</v>
      </c>
      <c r="V126">
        <f t="shared" si="69"/>
        <v>330.43357066259705</v>
      </c>
      <c r="W126">
        <f t="shared" si="70"/>
        <v>613.64796849451363</v>
      </c>
      <c r="X126">
        <f t="shared" si="71"/>
        <v>5816.6666666665114</v>
      </c>
      <c r="Y126">
        <f t="shared" si="72"/>
        <v>4</v>
      </c>
      <c r="Z126">
        <f t="shared" si="73"/>
        <v>4.9098645663009091</v>
      </c>
      <c r="AA126">
        <f t="shared" si="74"/>
        <v>17.635164632967577</v>
      </c>
      <c r="AB126">
        <f t="shared" si="75"/>
        <v>246.39893429056144</v>
      </c>
      <c r="AC126">
        <f t="shared" si="76"/>
        <v>-0.39998293199891921</v>
      </c>
      <c r="AD126">
        <f t="shared" si="77"/>
        <v>-0.91006514985934683</v>
      </c>
      <c r="AE126">
        <f t="shared" si="78"/>
        <v>-0.10860514316105065</v>
      </c>
      <c r="AF126">
        <f t="shared" si="79"/>
        <v>-0.13310243192466645</v>
      </c>
      <c r="AG126">
        <f t="shared" si="80"/>
        <v>-0.91006514985934683</v>
      </c>
      <c r="AH126">
        <f t="shared" si="81"/>
        <v>-0.39251135732259251</v>
      </c>
      <c r="AI126">
        <f t="shared" si="82"/>
        <v>81.629277480020562</v>
      </c>
      <c r="AJ126">
        <f t="shared" si="83"/>
        <v>-23.122576072259339</v>
      </c>
    </row>
    <row r="127" spans="4:36" x14ac:dyDescent="0.15">
      <c r="D127" s="9" t="s">
        <v>159</v>
      </c>
      <c r="E127" s="9">
        <v>5719504.7388043972</v>
      </c>
      <c r="F127" s="9">
        <v>-6.3015412990907977</v>
      </c>
      <c r="G127" s="9">
        <v>17.933696549947371</v>
      </c>
      <c r="H127" s="18">
        <f t="shared" si="63"/>
        <v>-10.555914404071792</v>
      </c>
      <c r="I127" s="14">
        <f t="shared" si="64"/>
        <v>90.482784516815769</v>
      </c>
      <c r="J127" s="9">
        <v>5.4289728274059383</v>
      </c>
      <c r="K127" s="9">
        <f t="shared" si="84"/>
        <v>437.37707934950748</v>
      </c>
      <c r="M127">
        <v>2015</v>
      </c>
      <c r="N127">
        <v>12</v>
      </c>
      <c r="O127">
        <v>5</v>
      </c>
      <c r="P127">
        <v>5</v>
      </c>
      <c r="Q127">
        <v>0</v>
      </c>
      <c r="R127">
        <v>0</v>
      </c>
      <c r="S127">
        <f t="shared" si="66"/>
        <v>2457361.7083333335</v>
      </c>
      <c r="T127">
        <f t="shared" si="67"/>
        <v>5818.2083333334886</v>
      </c>
      <c r="U127">
        <f t="shared" si="68"/>
        <v>283.21439979414583</v>
      </c>
      <c r="V127">
        <f t="shared" si="69"/>
        <v>330.47463734034136</v>
      </c>
      <c r="W127">
        <f t="shared" si="70"/>
        <v>613.68903713448719</v>
      </c>
      <c r="X127">
        <f t="shared" si="71"/>
        <v>5816.7083333334886</v>
      </c>
      <c r="Y127">
        <f t="shared" si="72"/>
        <v>5</v>
      </c>
      <c r="Z127">
        <f t="shared" si="73"/>
        <v>4.9126024756324798</v>
      </c>
      <c r="AA127">
        <f t="shared" si="74"/>
        <v>18.637902542299145</v>
      </c>
      <c r="AB127">
        <f t="shared" si="75"/>
        <v>261.6348415845398</v>
      </c>
      <c r="AC127">
        <f t="shared" si="76"/>
        <v>-0.14687943870931178</v>
      </c>
      <c r="AD127">
        <f t="shared" si="77"/>
        <v>-0.98305193419892589</v>
      </c>
      <c r="AE127">
        <f t="shared" si="78"/>
        <v>-0.10970562953735881</v>
      </c>
      <c r="AF127">
        <f t="shared" si="79"/>
        <v>9.0622599251637126E-3</v>
      </c>
      <c r="AG127">
        <f t="shared" si="80"/>
        <v>-0.98305193419892589</v>
      </c>
      <c r="AH127">
        <f t="shared" si="81"/>
        <v>-0.18310316794856243</v>
      </c>
      <c r="AI127">
        <f t="shared" si="82"/>
        <v>90.482784516815769</v>
      </c>
      <c r="AJ127">
        <f t="shared" si="83"/>
        <v>-10.555914404071792</v>
      </c>
    </row>
    <row r="128" spans="4:36" x14ac:dyDescent="0.15">
      <c r="D128" s="9" t="s">
        <v>160</v>
      </c>
      <c r="E128" s="9">
        <v>5719706.2410804965</v>
      </c>
      <c r="F128" s="9">
        <v>-6.3650057277974597</v>
      </c>
      <c r="G128" s="9">
        <v>17.738857895942534</v>
      </c>
      <c r="H128" s="18">
        <f t="shared" si="63"/>
        <v>1.9959866442008283</v>
      </c>
      <c r="I128" s="14">
        <f t="shared" si="64"/>
        <v>98.994252562944979</v>
      </c>
      <c r="J128" s="9">
        <v>5.4291551163511649</v>
      </c>
      <c r="K128" s="9">
        <f t="shared" si="84"/>
        <v>437.37707908355526</v>
      </c>
      <c r="M128">
        <v>2015</v>
      </c>
      <c r="N128">
        <v>12</v>
      </c>
      <c r="O128">
        <v>5</v>
      </c>
      <c r="P128">
        <v>6</v>
      </c>
      <c r="Q128">
        <v>0</v>
      </c>
      <c r="R128">
        <v>0</v>
      </c>
      <c r="S128">
        <f t="shared" si="66"/>
        <v>2457361.75</v>
      </c>
      <c r="T128">
        <f t="shared" si="67"/>
        <v>5818.25</v>
      </c>
      <c r="U128">
        <f t="shared" si="68"/>
        <v>283.21440175637503</v>
      </c>
      <c r="V128">
        <f t="shared" si="69"/>
        <v>330.51570401762547</v>
      </c>
      <c r="W128">
        <f t="shared" si="70"/>
        <v>613.73010577400055</v>
      </c>
      <c r="X128">
        <f t="shared" si="71"/>
        <v>5816.75</v>
      </c>
      <c r="Y128">
        <f t="shared" si="72"/>
        <v>6</v>
      </c>
      <c r="Z128">
        <f t="shared" si="73"/>
        <v>4.9153403849333701</v>
      </c>
      <c r="AA128">
        <f t="shared" si="74"/>
        <v>19.640640451600035</v>
      </c>
      <c r="AB128">
        <f t="shared" si="75"/>
        <v>276.87074887805801</v>
      </c>
      <c r="AC128">
        <f t="shared" si="76"/>
        <v>0.11647576026206054</v>
      </c>
      <c r="AD128">
        <f t="shared" si="77"/>
        <v>-0.98699312649390103</v>
      </c>
      <c r="AE128">
        <f t="shared" si="78"/>
        <v>-0.11080598145032365</v>
      </c>
      <c r="AF128">
        <f t="shared" si="79"/>
        <v>0.1569480928042899</v>
      </c>
      <c r="AG128">
        <f t="shared" si="80"/>
        <v>-0.98699312649390103</v>
      </c>
      <c r="AH128">
        <f t="shared" si="81"/>
        <v>3.4811843083790782E-2</v>
      </c>
      <c r="AI128">
        <f t="shared" si="82"/>
        <v>98.994252562944979</v>
      </c>
      <c r="AJ128">
        <f t="shared" si="83"/>
        <v>1.9959866442008283</v>
      </c>
    </row>
    <row r="129" spans="4:36" x14ac:dyDescent="0.15">
      <c r="D129" s="9" t="s">
        <v>161</v>
      </c>
      <c r="E129" s="9">
        <v>5719907.7433565957</v>
      </c>
      <c r="F129" s="9">
        <v>-6.4284701565041225</v>
      </c>
      <c r="G129" s="9">
        <v>17.544019241937697</v>
      </c>
      <c r="H129" s="18">
        <f t="shared" si="63"/>
        <v>14.24144477219235</v>
      </c>
      <c r="I129" s="14">
        <f t="shared" si="64"/>
        <v>108.00722920306822</v>
      </c>
      <c r="J129" s="9">
        <v>5.4293374052963923</v>
      </c>
      <c r="K129" s="9">
        <f t="shared" si="84"/>
        <v>437.37707881760315</v>
      </c>
      <c r="M129">
        <v>2015</v>
      </c>
      <c r="N129">
        <v>12</v>
      </c>
      <c r="O129">
        <v>5</v>
      </c>
      <c r="P129">
        <v>7</v>
      </c>
      <c r="Q129">
        <v>0</v>
      </c>
      <c r="R129">
        <v>0</v>
      </c>
      <c r="S129">
        <f t="shared" si="66"/>
        <v>2457361.7916666665</v>
      </c>
      <c r="T129">
        <f t="shared" si="67"/>
        <v>5818.2916666665114</v>
      </c>
      <c r="U129">
        <f t="shared" si="68"/>
        <v>283.21440371860416</v>
      </c>
      <c r="V129">
        <f t="shared" si="69"/>
        <v>330.55677069490957</v>
      </c>
      <c r="W129">
        <f t="shared" si="70"/>
        <v>613.77117441351379</v>
      </c>
      <c r="X129">
        <f t="shared" si="71"/>
        <v>5816.7916666665114</v>
      </c>
      <c r="Y129">
        <f t="shared" si="72"/>
        <v>7</v>
      </c>
      <c r="Z129">
        <f t="shared" si="73"/>
        <v>4.9180782942342525</v>
      </c>
      <c r="AA129">
        <f t="shared" si="74"/>
        <v>20.643378360900918</v>
      </c>
      <c r="AB129">
        <f t="shared" si="75"/>
        <v>292.10665617157611</v>
      </c>
      <c r="AC129">
        <f t="shared" si="76"/>
        <v>0.37158729035367605</v>
      </c>
      <c r="AD129">
        <f t="shared" si="77"/>
        <v>-0.92162893216154429</v>
      </c>
      <c r="AE129">
        <f t="shared" si="78"/>
        <v>-0.11190619755127239</v>
      </c>
      <c r="AF129">
        <f t="shared" si="79"/>
        <v>0.30023320178057944</v>
      </c>
      <c r="AG129">
        <f t="shared" si="80"/>
        <v>-0.92162893216154429</v>
      </c>
      <c r="AH129">
        <f t="shared" si="81"/>
        <v>0.24588642896946034</v>
      </c>
      <c r="AI129">
        <f t="shared" si="82"/>
        <v>108.00722920306822</v>
      </c>
      <c r="AJ129">
        <f t="shared" si="83"/>
        <v>14.24144477219235</v>
      </c>
    </row>
    <row r="130" spans="4:36" x14ac:dyDescent="0.15">
      <c r="D130" s="9" t="s">
        <v>162</v>
      </c>
      <c r="E130" s="9">
        <v>5720109.245632695</v>
      </c>
      <c r="F130" s="9">
        <v>-6.4919345852107844</v>
      </c>
      <c r="G130" s="9">
        <v>17.34918058793286</v>
      </c>
      <c r="H130" s="18">
        <f t="shared" ref="H130:H146" si="85">AJ130</f>
        <v>25.81476639146555</v>
      </c>
      <c r="I130" s="14">
        <f t="shared" ref="I130:I146" si="86">AI130</f>
        <v>118.42045052461734</v>
      </c>
      <c r="J130" s="9">
        <v>5.4295196942416188</v>
      </c>
      <c r="K130" s="9">
        <f t="shared" si="84"/>
        <v>437.37707855165098</v>
      </c>
      <c r="M130">
        <v>2015</v>
      </c>
      <c r="N130">
        <v>12</v>
      </c>
      <c r="O130">
        <v>5</v>
      </c>
      <c r="P130">
        <v>8</v>
      </c>
      <c r="Q130">
        <v>0</v>
      </c>
      <c r="R130">
        <v>0</v>
      </c>
      <c r="S130">
        <f t="shared" ref="S130:S161" si="87">_xlfn.FLOOR.MATH(365.25*(M130+4716))+_xlfn.FLOOR.MATH(30.6001*(N130+1))+2-_xlfn.FLOOR.MATH(M130/100)+_xlfn.FLOOR.MATH(_xlfn.FLOOR.MATH(M130/100)/4)+O130-1524.5+(P130+Q130/60+R130/3600)/24</f>
        <v>2457361.8333333335</v>
      </c>
      <c r="T130">
        <f t="shared" ref="T130:T161" si="88">S130-2451543.5</f>
        <v>5818.3333333334886</v>
      </c>
      <c r="U130">
        <f t="shared" ref="U130:U161" si="89">282.9404+(4.70935*(10^(-5))*T130)</f>
        <v>283.21440568083335</v>
      </c>
      <c r="V130">
        <f t="shared" ref="V130:V146" si="90">MOD(356.047+0.9856002585*T130,360)</f>
        <v>330.59783737265207</v>
      </c>
      <c r="W130">
        <f t="shared" ref="W130:W161" si="91">U130+V130</f>
        <v>613.81224305348542</v>
      </c>
      <c r="X130">
        <f t="shared" ref="X130:X146" si="92">S130-2451545</f>
        <v>5816.8333333334886</v>
      </c>
      <c r="Y130">
        <f t="shared" ref="Y130:Y146" si="93">P130+Q130/60+R130/3600</f>
        <v>8</v>
      </c>
      <c r="Z130">
        <f t="shared" ref="Z130:Z146" si="94">MOD(W130+180,360)/15</f>
        <v>4.9208162035656944</v>
      </c>
      <c r="AA130">
        <f t="shared" ref="AA130:AA161" si="95">Z130+Y130+$B$2/15</f>
        <v>21.646116270232362</v>
      </c>
      <c r="AB130">
        <f t="shared" ref="AB130:AB161" si="96">AA130*15-G130</f>
        <v>307.34256346555259</v>
      </c>
      <c r="AC130">
        <f t="shared" ref="AC130:AC161" si="97">COS(AB130*3.14/180)*COS(F130*3.14/180)</f>
        <v>0.60054323376149132</v>
      </c>
      <c r="AD130">
        <f t="shared" ref="AD130:AD146" si="98">SIN(AB130*3.14/180)*COS(F130*3.14/180)</f>
        <v>-0.79156642542289068</v>
      </c>
      <c r="AE130">
        <f t="shared" ref="AE130:AE146" si="99">SIN(F130*3.14/180)</f>
        <v>-0.11300627649169867</v>
      </c>
      <c r="AF130">
        <f t="shared" ref="AF130:AF161" si="100">AC130*COS((90-$A$2)*3.14/180)-AE130*SIN((90-$A$2)*3.14/180)</f>
        <v>0.42892133637074437</v>
      </c>
      <c r="AG130">
        <f t="shared" ref="AG130:AG146" si="101">AD130</f>
        <v>-0.79156642542289068</v>
      </c>
      <c r="AH130">
        <f t="shared" ref="AH130:AH146" si="102">AC130*SIN((90-$A$2)*3.14/180)+AE130*COS((90-$A$2)*3.14/180)</f>
        <v>0.43525748856184221</v>
      </c>
      <c r="AI130">
        <f t="shared" ref="AI130:AI146" si="103">(ATAN2(AF130,AG130)*(180/3.14))+180</f>
        <v>118.42045052461734</v>
      </c>
      <c r="AJ130">
        <f t="shared" ref="AJ130:AJ146" si="104">ASIN(AH130)*180/3.14</f>
        <v>25.81476639146555</v>
      </c>
    </row>
    <row r="131" spans="4:36" x14ac:dyDescent="0.15">
      <c r="D131" s="9" t="s">
        <v>163</v>
      </c>
      <c r="E131" s="9">
        <v>5720310.7479087943</v>
      </c>
      <c r="F131" s="9">
        <v>-6.5553990139174463</v>
      </c>
      <c r="G131" s="9">
        <v>17.154341933928023</v>
      </c>
      <c r="H131" s="18">
        <f t="shared" si="85"/>
        <v>36.146222606968152</v>
      </c>
      <c r="I131" s="14">
        <f t="shared" si="86"/>
        <v>131.36591248055859</v>
      </c>
      <c r="J131" s="9">
        <v>5.4297019831868463</v>
      </c>
      <c r="K131" s="9">
        <f t="shared" si="84"/>
        <v>437.37707828569887</v>
      </c>
      <c r="M131">
        <v>2015</v>
      </c>
      <c r="N131">
        <v>12</v>
      </c>
      <c r="O131">
        <v>5</v>
      </c>
      <c r="P131">
        <v>9</v>
      </c>
      <c r="Q131">
        <v>0</v>
      </c>
      <c r="R131">
        <v>0</v>
      </c>
      <c r="S131">
        <f t="shared" si="87"/>
        <v>2457361.875</v>
      </c>
      <c r="T131">
        <f t="shared" si="88"/>
        <v>5818.375</v>
      </c>
      <c r="U131">
        <f t="shared" si="89"/>
        <v>283.21440764306249</v>
      </c>
      <c r="V131">
        <f t="shared" si="90"/>
        <v>330.63890404993799</v>
      </c>
      <c r="W131">
        <f t="shared" si="91"/>
        <v>613.85331169300048</v>
      </c>
      <c r="X131">
        <f t="shared" si="92"/>
        <v>5816.875</v>
      </c>
      <c r="Y131">
        <f t="shared" si="93"/>
        <v>9</v>
      </c>
      <c r="Z131">
        <f t="shared" si="94"/>
        <v>4.9235541128666984</v>
      </c>
      <c r="AA131">
        <f t="shared" si="95"/>
        <v>22.648854179533366</v>
      </c>
      <c r="AB131">
        <f t="shared" si="96"/>
        <v>322.57847075907245</v>
      </c>
      <c r="AC131">
        <f t="shared" si="97"/>
        <v>0.78727284913180262</v>
      </c>
      <c r="AD131">
        <f t="shared" si="98"/>
        <v>-0.60595481042678012</v>
      </c>
      <c r="AE131">
        <f t="shared" si="99"/>
        <v>-0.11410621692326428</v>
      </c>
      <c r="AF131">
        <f t="shared" si="100"/>
        <v>0.53404376637855644</v>
      </c>
      <c r="AG131">
        <f t="shared" si="101"/>
        <v>-0.60595481042678012</v>
      </c>
      <c r="AH131">
        <f t="shared" si="102"/>
        <v>0.58958970760423812</v>
      </c>
      <c r="AI131">
        <f t="shared" si="103"/>
        <v>131.36591248055859</v>
      </c>
      <c r="AJ131">
        <f t="shared" si="104"/>
        <v>36.146222606968152</v>
      </c>
    </row>
    <row r="132" spans="4:36" x14ac:dyDescent="0.15">
      <c r="D132" s="9" t="s">
        <v>164</v>
      </c>
      <c r="E132" s="9">
        <v>5720512.2501848936</v>
      </c>
      <c r="F132" s="9">
        <v>-6.6188634426241082</v>
      </c>
      <c r="G132" s="9">
        <v>16.95950327992319</v>
      </c>
      <c r="H132" s="18">
        <f t="shared" si="85"/>
        <v>44.290148298539023</v>
      </c>
      <c r="I132" s="14">
        <f t="shared" si="86"/>
        <v>148.13714904102986</v>
      </c>
      <c r="J132" s="9">
        <v>5.4298842721320728</v>
      </c>
      <c r="K132" s="9">
        <f t="shared" si="84"/>
        <v>437.3770780197467</v>
      </c>
      <c r="M132">
        <v>2015</v>
      </c>
      <c r="N132">
        <v>12</v>
      </c>
      <c r="O132">
        <v>5</v>
      </c>
      <c r="P132">
        <v>10</v>
      </c>
      <c r="Q132">
        <v>0</v>
      </c>
      <c r="R132">
        <v>0</v>
      </c>
      <c r="S132">
        <f t="shared" si="87"/>
        <v>2457361.9166666665</v>
      </c>
      <c r="T132">
        <f t="shared" si="88"/>
        <v>5818.4166666665114</v>
      </c>
      <c r="U132">
        <f t="shared" si="89"/>
        <v>283.21440960529168</v>
      </c>
      <c r="V132">
        <f t="shared" si="90"/>
        <v>330.6799707272221</v>
      </c>
      <c r="W132">
        <f t="shared" si="91"/>
        <v>613.89438033251372</v>
      </c>
      <c r="X132">
        <f t="shared" si="92"/>
        <v>5816.9166666665114</v>
      </c>
      <c r="Y132">
        <f t="shared" si="93"/>
        <v>10</v>
      </c>
      <c r="Z132">
        <f t="shared" si="94"/>
        <v>4.9262920221675817</v>
      </c>
      <c r="AA132">
        <f t="shared" si="95"/>
        <v>23.651592088834249</v>
      </c>
      <c r="AB132">
        <f t="shared" si="96"/>
        <v>337.81437805259054</v>
      </c>
      <c r="AC132">
        <f t="shared" si="97"/>
        <v>0.91867467682111947</v>
      </c>
      <c r="AD132">
        <f t="shared" si="98"/>
        <v>-0.37784178130522855</v>
      </c>
      <c r="AE132">
        <f t="shared" si="99"/>
        <v>-0.11520601749780079</v>
      </c>
      <c r="AF132">
        <f t="shared" si="100"/>
        <v>0.60828885275433153</v>
      </c>
      <c r="AG132">
        <f t="shared" si="101"/>
        <v>-0.37784178130522855</v>
      </c>
      <c r="AH132">
        <f t="shared" si="102"/>
        <v>0.69801164740633892</v>
      </c>
      <c r="AI132">
        <f t="shared" si="103"/>
        <v>148.13714904102986</v>
      </c>
      <c r="AJ132">
        <f t="shared" si="104"/>
        <v>44.290148298539023</v>
      </c>
    </row>
    <row r="133" spans="4:36" x14ac:dyDescent="0.15">
      <c r="D133" s="9" t="s">
        <v>165</v>
      </c>
      <c r="E133" s="9">
        <v>5721541.438765889</v>
      </c>
      <c r="F133" s="9">
        <v>-6.6811506941347023</v>
      </c>
      <c r="G133" s="9">
        <v>16.764919388571609</v>
      </c>
      <c r="H133" s="18">
        <f t="shared" si="85"/>
        <v>48.86624287928796</v>
      </c>
      <c r="I133" s="14">
        <f t="shared" si="86"/>
        <v>169.20011535330741</v>
      </c>
      <c r="J133" s="9">
        <v>5.4300782303192117</v>
      </c>
      <c r="K133" s="9">
        <f t="shared" si="84"/>
        <v>437.37707773676959</v>
      </c>
      <c r="M133">
        <v>2015</v>
      </c>
      <c r="N133">
        <v>12</v>
      </c>
      <c r="O133">
        <v>5</v>
      </c>
      <c r="P133">
        <v>11</v>
      </c>
      <c r="Q133">
        <v>0</v>
      </c>
      <c r="R133">
        <v>0</v>
      </c>
      <c r="S133">
        <f t="shared" si="87"/>
        <v>2457361.9583333335</v>
      </c>
      <c r="T133">
        <f t="shared" si="88"/>
        <v>5818.4583333334886</v>
      </c>
      <c r="U133">
        <f t="shared" si="89"/>
        <v>283.21441156752087</v>
      </c>
      <c r="V133">
        <f t="shared" si="90"/>
        <v>330.72103740496459</v>
      </c>
      <c r="W133">
        <f t="shared" si="91"/>
        <v>613.93544897248546</v>
      </c>
      <c r="X133">
        <f t="shared" si="92"/>
        <v>5816.9583333334886</v>
      </c>
      <c r="Y133">
        <f t="shared" si="93"/>
        <v>11</v>
      </c>
      <c r="Z133">
        <f t="shared" si="94"/>
        <v>4.9290299314990307</v>
      </c>
      <c r="AA133">
        <f t="shared" si="95"/>
        <v>24.6543299981657</v>
      </c>
      <c r="AB133">
        <f t="shared" si="96"/>
        <v>353.05003058391389</v>
      </c>
      <c r="AC133">
        <f t="shared" si="97"/>
        <v>0.9855376573586393</v>
      </c>
      <c r="AD133">
        <f t="shared" si="98"/>
        <v>-0.12326094008240231</v>
      </c>
      <c r="AE133">
        <f t="shared" si="99"/>
        <v>-0.11628528100343472</v>
      </c>
      <c r="AF133">
        <f t="shared" si="100"/>
        <v>0.64649917940065205</v>
      </c>
      <c r="AG133">
        <f t="shared" si="101"/>
        <v>-0.12326094008240231</v>
      </c>
      <c r="AH133">
        <f t="shared" si="102"/>
        <v>0.75289146075930902</v>
      </c>
      <c r="AI133">
        <f t="shared" si="103"/>
        <v>169.20011535330741</v>
      </c>
      <c r="AJ133">
        <f t="shared" si="104"/>
        <v>48.86624287928796</v>
      </c>
    </row>
    <row r="134" spans="4:36" x14ac:dyDescent="0.15">
      <c r="D134" s="9" t="s">
        <v>166</v>
      </c>
      <c r="E134" s="9">
        <v>5723398.3136517797</v>
      </c>
      <c r="F134" s="9">
        <v>-6.7422607684492268</v>
      </c>
      <c r="G134" s="9">
        <v>16.570590259873288</v>
      </c>
      <c r="H134" s="18">
        <f t="shared" si="85"/>
        <v>48.645372922257813</v>
      </c>
      <c r="I134" s="14">
        <f t="shared" si="86"/>
        <v>192.22496242211997</v>
      </c>
      <c r="J134" s="9">
        <v>5.4302838577482619</v>
      </c>
      <c r="K134" s="9">
        <f t="shared" si="84"/>
        <v>437.37707743676754</v>
      </c>
      <c r="M134">
        <v>2015</v>
      </c>
      <c r="N134">
        <v>12</v>
      </c>
      <c r="O134">
        <v>5</v>
      </c>
      <c r="P134">
        <v>12</v>
      </c>
      <c r="Q134">
        <v>0</v>
      </c>
      <c r="R134">
        <v>0</v>
      </c>
      <c r="S134">
        <f t="shared" si="87"/>
        <v>2457362</v>
      </c>
      <c r="T134">
        <f t="shared" si="88"/>
        <v>5818.5</v>
      </c>
      <c r="U134">
        <f t="shared" si="89"/>
        <v>283.21441352975</v>
      </c>
      <c r="V134">
        <f t="shared" si="90"/>
        <v>330.76210408225052</v>
      </c>
      <c r="W134">
        <f t="shared" si="91"/>
        <v>613.97651761200052</v>
      </c>
      <c r="X134">
        <f t="shared" si="92"/>
        <v>5817</v>
      </c>
      <c r="Y134">
        <f t="shared" si="93"/>
        <v>12</v>
      </c>
      <c r="Z134">
        <f t="shared" si="94"/>
        <v>4.9317678408000347</v>
      </c>
      <c r="AA134">
        <f t="shared" si="95"/>
        <v>25.657067907466704</v>
      </c>
      <c r="AB134">
        <f t="shared" si="96"/>
        <v>368.28542835212727</v>
      </c>
      <c r="AC134">
        <f t="shared" si="97"/>
        <v>0.98318702495084265</v>
      </c>
      <c r="AD134">
        <f t="shared" si="98"/>
        <v>0.13990588396156736</v>
      </c>
      <c r="AE134">
        <f t="shared" si="99"/>
        <v>-0.11734401391312414</v>
      </c>
      <c r="AF134">
        <f t="shared" si="100"/>
        <v>0.64606586719609882</v>
      </c>
      <c r="AG134">
        <f t="shared" si="101"/>
        <v>0.13990588396156736</v>
      </c>
      <c r="AH134">
        <f t="shared" si="102"/>
        <v>0.75035007754853011</v>
      </c>
      <c r="AI134">
        <f t="shared" si="103"/>
        <v>192.22496242211997</v>
      </c>
      <c r="AJ134">
        <f t="shared" si="104"/>
        <v>48.645372922257813</v>
      </c>
    </row>
    <row r="135" spans="4:36" x14ac:dyDescent="0.15">
      <c r="D135" s="9" t="s">
        <v>167</v>
      </c>
      <c r="E135" s="9">
        <v>5725255.1885376694</v>
      </c>
      <c r="F135" s="9">
        <v>-6.8033708427637514</v>
      </c>
      <c r="G135" s="9">
        <v>16.376261131174971</v>
      </c>
      <c r="H135" s="18">
        <f t="shared" si="85"/>
        <v>43.693994854589619</v>
      </c>
      <c r="I135" s="14">
        <f t="shared" si="86"/>
        <v>212.94515943404895</v>
      </c>
      <c r="J135" s="9">
        <v>5.4304894851773122</v>
      </c>
      <c r="K135" s="9">
        <f t="shared" si="84"/>
        <v>437.37707713676548</v>
      </c>
      <c r="M135">
        <v>2015</v>
      </c>
      <c r="N135">
        <v>12</v>
      </c>
      <c r="O135">
        <v>5</v>
      </c>
      <c r="P135">
        <v>13</v>
      </c>
      <c r="Q135">
        <v>0</v>
      </c>
      <c r="R135">
        <v>0</v>
      </c>
      <c r="S135">
        <f t="shared" si="87"/>
        <v>2457362.0416666665</v>
      </c>
      <c r="T135">
        <f t="shared" si="88"/>
        <v>5818.5416666665114</v>
      </c>
      <c r="U135">
        <f t="shared" si="89"/>
        <v>283.2144154919792</v>
      </c>
      <c r="V135">
        <f t="shared" si="90"/>
        <v>330.80317075953462</v>
      </c>
      <c r="W135">
        <f t="shared" si="91"/>
        <v>614.01758625151388</v>
      </c>
      <c r="X135">
        <f t="shared" si="92"/>
        <v>5817.0416666665114</v>
      </c>
      <c r="Y135">
        <f t="shared" si="93"/>
        <v>13</v>
      </c>
      <c r="Z135">
        <f t="shared" si="94"/>
        <v>4.9345057501009251</v>
      </c>
      <c r="AA135">
        <f t="shared" si="95"/>
        <v>26.659805816767594</v>
      </c>
      <c r="AB135">
        <f t="shared" si="96"/>
        <v>383.52082612033894</v>
      </c>
      <c r="AC135">
        <f t="shared" si="97"/>
        <v>0.91180467484700378</v>
      </c>
      <c r="AD135">
        <f t="shared" si="98"/>
        <v>0.39318323470173999</v>
      </c>
      <c r="AE135">
        <f t="shared" si="99"/>
        <v>-0.11840261347042216</v>
      </c>
      <c r="AF135">
        <f t="shared" si="100"/>
        <v>0.60710735329533794</v>
      </c>
      <c r="AG135">
        <f t="shared" si="101"/>
        <v>0.39318323470173999</v>
      </c>
      <c r="AH135">
        <f t="shared" si="102"/>
        <v>0.69052704908946638</v>
      </c>
      <c r="AI135">
        <f t="shared" si="103"/>
        <v>212.94515943404895</v>
      </c>
      <c r="AJ135">
        <f t="shared" si="104"/>
        <v>43.693994854589619</v>
      </c>
    </row>
    <row r="136" spans="4:36" x14ac:dyDescent="0.15">
      <c r="D136" s="9" t="s">
        <v>168</v>
      </c>
      <c r="E136" s="9">
        <v>5727112.06342356</v>
      </c>
      <c r="F136" s="9">
        <v>-6.8644809170782759</v>
      </c>
      <c r="G136" s="9">
        <v>16.18193200247665</v>
      </c>
      <c r="H136" s="18">
        <f t="shared" si="85"/>
        <v>35.299520915984338</v>
      </c>
      <c r="I136" s="14">
        <f t="shared" si="86"/>
        <v>229.31502914580565</v>
      </c>
      <c r="J136" s="9">
        <v>5.4306951126063625</v>
      </c>
      <c r="K136" s="9">
        <f t="shared" si="84"/>
        <v>437.37707683676342</v>
      </c>
      <c r="M136">
        <v>2015</v>
      </c>
      <c r="N136">
        <v>12</v>
      </c>
      <c r="O136">
        <v>5</v>
      </c>
      <c r="P136">
        <v>14</v>
      </c>
      <c r="Q136">
        <v>0</v>
      </c>
      <c r="R136">
        <v>0</v>
      </c>
      <c r="S136">
        <f t="shared" si="87"/>
        <v>2457362.0833333335</v>
      </c>
      <c r="T136">
        <f t="shared" si="88"/>
        <v>5818.5833333334886</v>
      </c>
      <c r="U136">
        <f t="shared" si="89"/>
        <v>283.21441745420833</v>
      </c>
      <c r="V136">
        <f t="shared" si="90"/>
        <v>330.84423743727712</v>
      </c>
      <c r="W136">
        <f t="shared" si="91"/>
        <v>614.0586548914855</v>
      </c>
      <c r="X136">
        <f t="shared" si="92"/>
        <v>5817.0833333334886</v>
      </c>
      <c r="Y136">
        <f t="shared" si="93"/>
        <v>14</v>
      </c>
      <c r="Z136">
        <f t="shared" si="94"/>
        <v>4.937243659432367</v>
      </c>
      <c r="AA136">
        <f t="shared" si="95"/>
        <v>27.662543726099038</v>
      </c>
      <c r="AB136">
        <f t="shared" si="96"/>
        <v>398.75622388900894</v>
      </c>
      <c r="AC136">
        <f t="shared" si="97"/>
        <v>0.77642018780437294</v>
      </c>
      <c r="AD136">
        <f t="shared" si="98"/>
        <v>0.61878974029960632</v>
      </c>
      <c r="AE136">
        <f t="shared" si="99"/>
        <v>-0.1194610784723123</v>
      </c>
      <c r="AF136">
        <f t="shared" si="100"/>
        <v>0.53243053565965381</v>
      </c>
      <c r="AG136">
        <f t="shared" si="101"/>
        <v>0.61878974029960632</v>
      </c>
      <c r="AH136">
        <f t="shared" si="102"/>
        <v>0.5775958639023655</v>
      </c>
      <c r="AI136">
        <f t="shared" si="103"/>
        <v>229.31502914580565</v>
      </c>
      <c r="AJ136">
        <f t="shared" si="104"/>
        <v>35.299520915984338</v>
      </c>
    </row>
    <row r="137" spans="4:36" x14ac:dyDescent="0.15">
      <c r="D137" s="9" t="s">
        <v>169</v>
      </c>
      <c r="E137" s="9">
        <v>5728968.9383094506</v>
      </c>
      <c r="F137" s="9">
        <v>-6.9255909913928004</v>
      </c>
      <c r="G137" s="9">
        <v>15.987602873778329</v>
      </c>
      <c r="H137" s="18">
        <f t="shared" si="85"/>
        <v>24.812956612776162</v>
      </c>
      <c r="I137" s="14">
        <f t="shared" si="86"/>
        <v>241.9473624495719</v>
      </c>
      <c r="J137" s="9">
        <v>5.4309007400354128</v>
      </c>
      <c r="K137" s="9">
        <f t="shared" si="84"/>
        <v>437.37707653676136</v>
      </c>
      <c r="M137">
        <v>2015</v>
      </c>
      <c r="N137">
        <v>12</v>
      </c>
      <c r="O137">
        <v>5</v>
      </c>
      <c r="P137">
        <v>15</v>
      </c>
      <c r="Q137">
        <v>0</v>
      </c>
      <c r="R137">
        <v>0</v>
      </c>
      <c r="S137">
        <f t="shared" si="87"/>
        <v>2457362.125</v>
      </c>
      <c r="T137">
        <f t="shared" si="88"/>
        <v>5818.625</v>
      </c>
      <c r="U137">
        <f t="shared" si="89"/>
        <v>283.21441941643752</v>
      </c>
      <c r="V137">
        <f t="shared" si="90"/>
        <v>330.88530411456304</v>
      </c>
      <c r="W137">
        <f t="shared" si="91"/>
        <v>614.09972353100056</v>
      </c>
      <c r="X137">
        <f t="shared" si="92"/>
        <v>5817.125</v>
      </c>
      <c r="Y137">
        <f t="shared" si="93"/>
        <v>15</v>
      </c>
      <c r="Z137">
        <f t="shared" si="94"/>
        <v>4.939981568733371</v>
      </c>
      <c r="AA137">
        <f t="shared" si="95"/>
        <v>28.665281635400042</v>
      </c>
      <c r="AB137">
        <f t="shared" si="96"/>
        <v>413.99162165722231</v>
      </c>
      <c r="AC137">
        <f t="shared" si="97"/>
        <v>0.58655591993955081</v>
      </c>
      <c r="AD137">
        <f t="shared" si="98"/>
        <v>0.80089151896350386</v>
      </c>
      <c r="AE137">
        <f t="shared" si="99"/>
        <v>-0.12051940771593098</v>
      </c>
      <c r="AF137">
        <f t="shared" si="100"/>
        <v>0.42734963186420527</v>
      </c>
      <c r="AG137">
        <f t="shared" si="101"/>
        <v>0.80089151896350386</v>
      </c>
      <c r="AH137">
        <f t="shared" si="102"/>
        <v>0.41945806345552561</v>
      </c>
      <c r="AI137">
        <f t="shared" si="103"/>
        <v>241.9473624495719</v>
      </c>
      <c r="AJ137">
        <f t="shared" si="104"/>
        <v>24.812956612776162</v>
      </c>
    </row>
    <row r="138" spans="4:36" x14ac:dyDescent="0.15">
      <c r="D138" s="9" t="s">
        <v>170</v>
      </c>
      <c r="E138" s="9">
        <v>5730825.8131953403</v>
      </c>
      <c r="F138" s="9">
        <v>-6.986701065707325</v>
      </c>
      <c r="G138" s="9">
        <v>15.793273745080008</v>
      </c>
      <c r="H138" s="18">
        <f t="shared" si="85"/>
        <v>13.138201924507287</v>
      </c>
      <c r="I138" s="14">
        <f t="shared" si="86"/>
        <v>252.13701473903251</v>
      </c>
      <c r="J138" s="9">
        <v>5.4311063674644631</v>
      </c>
      <c r="K138" s="9">
        <f t="shared" si="84"/>
        <v>437.37707623675931</v>
      </c>
      <c r="M138">
        <v>2015</v>
      </c>
      <c r="N138">
        <v>12</v>
      </c>
      <c r="O138">
        <v>5</v>
      </c>
      <c r="P138">
        <v>16</v>
      </c>
      <c r="Q138">
        <v>0</v>
      </c>
      <c r="R138">
        <v>0</v>
      </c>
      <c r="S138">
        <f t="shared" si="87"/>
        <v>2457362.1666666665</v>
      </c>
      <c r="T138">
        <f t="shared" si="88"/>
        <v>5818.6666666665114</v>
      </c>
      <c r="U138">
        <f t="shared" si="89"/>
        <v>283.21442137866666</v>
      </c>
      <c r="V138">
        <f t="shared" si="90"/>
        <v>330.92637079184715</v>
      </c>
      <c r="W138">
        <f t="shared" si="91"/>
        <v>614.14079217051381</v>
      </c>
      <c r="X138">
        <f t="shared" si="92"/>
        <v>5817.1666666665114</v>
      </c>
      <c r="Y138">
        <f t="shared" si="93"/>
        <v>16</v>
      </c>
      <c r="Z138">
        <f t="shared" si="94"/>
        <v>4.9427194780342534</v>
      </c>
      <c r="AA138">
        <f t="shared" si="95"/>
        <v>29.668019544700918</v>
      </c>
      <c r="AB138">
        <f t="shared" si="96"/>
        <v>429.22701942543375</v>
      </c>
      <c r="AC138">
        <f t="shared" si="97"/>
        <v>0.3555572008869558</v>
      </c>
      <c r="AD138">
        <f t="shared" si="98"/>
        <v>0.92671352859231582</v>
      </c>
      <c r="AE138">
        <f t="shared" si="99"/>
        <v>-0.12157759999856893</v>
      </c>
      <c r="AF138">
        <f t="shared" si="100"/>
        <v>0.29931237734737715</v>
      </c>
      <c r="AG138">
        <f t="shared" si="101"/>
        <v>0.92671352859231582</v>
      </c>
      <c r="AH138">
        <f t="shared" si="102"/>
        <v>0.22718744835628663</v>
      </c>
      <c r="AI138">
        <f t="shared" si="103"/>
        <v>252.13701473903251</v>
      </c>
      <c r="AJ138">
        <f t="shared" si="104"/>
        <v>13.138201924507287</v>
      </c>
    </row>
    <row r="139" spans="4:36" x14ac:dyDescent="0.15">
      <c r="D139" s="9" t="s">
        <v>171</v>
      </c>
      <c r="E139" s="9">
        <v>5732682.688081231</v>
      </c>
      <c r="F139" s="9">
        <v>-7.0478111400218495</v>
      </c>
      <c r="G139" s="9">
        <v>15.598944616381688</v>
      </c>
      <c r="H139" s="18">
        <f t="shared" si="85"/>
        <v>0.8170021232688337</v>
      </c>
      <c r="I139" s="14">
        <f t="shared" si="86"/>
        <v>260.9854771849532</v>
      </c>
      <c r="J139" s="9">
        <v>5.4313119948935125</v>
      </c>
      <c r="K139" s="9">
        <f t="shared" si="84"/>
        <v>437.37707593675719</v>
      </c>
      <c r="M139">
        <v>2015</v>
      </c>
      <c r="N139">
        <v>12</v>
      </c>
      <c r="O139">
        <v>5</v>
      </c>
      <c r="P139">
        <v>17</v>
      </c>
      <c r="Q139">
        <v>0</v>
      </c>
      <c r="R139">
        <v>0</v>
      </c>
      <c r="S139">
        <f t="shared" si="87"/>
        <v>2457362.2083333335</v>
      </c>
      <c r="T139">
        <f t="shared" si="88"/>
        <v>5818.7083333334886</v>
      </c>
      <c r="U139">
        <f t="shared" si="89"/>
        <v>283.21442334089585</v>
      </c>
      <c r="V139">
        <f t="shared" si="90"/>
        <v>330.96743746958964</v>
      </c>
      <c r="W139">
        <f t="shared" si="91"/>
        <v>614.18186081048543</v>
      </c>
      <c r="X139">
        <f t="shared" si="92"/>
        <v>5817.2083333334886</v>
      </c>
      <c r="Y139">
        <f t="shared" si="93"/>
        <v>17</v>
      </c>
      <c r="Z139">
        <f t="shared" si="94"/>
        <v>4.9454573873656953</v>
      </c>
      <c r="AA139">
        <f t="shared" si="95"/>
        <v>30.670757454032362</v>
      </c>
      <c r="AB139">
        <f t="shared" si="96"/>
        <v>444.46241719410375</v>
      </c>
      <c r="AC139">
        <f t="shared" si="97"/>
        <v>9.9654248050104866E-2</v>
      </c>
      <c r="AD139">
        <f t="shared" si="98"/>
        <v>0.9874358344645483</v>
      </c>
      <c r="AE139">
        <f t="shared" si="99"/>
        <v>-0.12263565411767248</v>
      </c>
      <c r="AF139">
        <f t="shared" si="100"/>
        <v>0.15737650028232253</v>
      </c>
      <c r="AG139">
        <f t="shared" si="101"/>
        <v>0.9874358344645483</v>
      </c>
      <c r="AH139">
        <f t="shared" si="102"/>
        <v>1.4251665663681801E-2</v>
      </c>
      <c r="AI139">
        <f t="shared" si="103"/>
        <v>260.9854771849532</v>
      </c>
      <c r="AJ139">
        <f t="shared" si="104"/>
        <v>0.8170021232688337</v>
      </c>
    </row>
    <row r="140" spans="4:36" x14ac:dyDescent="0.15">
      <c r="D140" s="9" t="s">
        <v>172</v>
      </c>
      <c r="E140" s="9">
        <v>5734539.5629671216</v>
      </c>
      <c r="F140" s="9">
        <v>-7.108921214336374</v>
      </c>
      <c r="G140" s="9">
        <v>15.404615487683367</v>
      </c>
      <c r="H140" s="18">
        <f t="shared" si="85"/>
        <v>-11.80235723216234</v>
      </c>
      <c r="I140" s="14">
        <f t="shared" si="86"/>
        <v>269.36788347638264</v>
      </c>
      <c r="J140" s="9">
        <v>5.4315176223225627</v>
      </c>
      <c r="K140" s="9">
        <f t="shared" si="84"/>
        <v>437.37707563675519</v>
      </c>
      <c r="M140">
        <v>2015</v>
      </c>
      <c r="N140">
        <v>12</v>
      </c>
      <c r="O140">
        <v>5</v>
      </c>
      <c r="P140">
        <v>18</v>
      </c>
      <c r="Q140">
        <v>0</v>
      </c>
      <c r="R140">
        <v>0</v>
      </c>
      <c r="S140">
        <f t="shared" si="87"/>
        <v>2457362.25</v>
      </c>
      <c r="T140">
        <f t="shared" si="88"/>
        <v>5818.75</v>
      </c>
      <c r="U140">
        <f t="shared" si="89"/>
        <v>283.21442530312498</v>
      </c>
      <c r="V140">
        <f t="shared" si="90"/>
        <v>331.00850414687557</v>
      </c>
      <c r="W140">
        <f t="shared" si="91"/>
        <v>614.22292945000049</v>
      </c>
      <c r="X140">
        <f t="shared" si="92"/>
        <v>5817.25</v>
      </c>
      <c r="Y140">
        <f t="shared" si="93"/>
        <v>18</v>
      </c>
      <c r="Z140">
        <f t="shared" si="94"/>
        <v>4.9481952966666993</v>
      </c>
      <c r="AA140">
        <f t="shared" si="95"/>
        <v>31.673495363333366</v>
      </c>
      <c r="AB140">
        <f t="shared" si="96"/>
        <v>459.69781496231712</v>
      </c>
      <c r="AC140">
        <f t="shared" si="97"/>
        <v>-0.1631782579092837</v>
      </c>
      <c r="AD140">
        <f t="shared" si="98"/>
        <v>0.97881191102564991</v>
      </c>
      <c r="AE140">
        <f t="shared" si="99"/>
        <v>-0.12369356887084502</v>
      </c>
      <c r="AF140">
        <f t="shared" si="100"/>
        <v>1.1573275613063552E-2</v>
      </c>
      <c r="AG140">
        <f t="shared" si="101"/>
        <v>0.97881191102564991</v>
      </c>
      <c r="AH140">
        <f t="shared" si="102"/>
        <v>-0.20443410215983845</v>
      </c>
      <c r="AI140">
        <f t="shared" si="103"/>
        <v>269.36788347638264</v>
      </c>
      <c r="AJ140">
        <f t="shared" si="104"/>
        <v>-11.80235723216234</v>
      </c>
    </row>
    <row r="141" spans="4:36" x14ac:dyDescent="0.15">
      <c r="D141" s="9" t="s">
        <v>173</v>
      </c>
      <c r="E141" s="9">
        <v>5736396.4378530122</v>
      </c>
      <c r="F141" s="9">
        <v>-7.1700312886508994</v>
      </c>
      <c r="G141" s="9">
        <v>15.210286358985048</v>
      </c>
      <c r="H141" s="18">
        <f t="shared" si="85"/>
        <v>-24.440731802562325</v>
      </c>
      <c r="I141" s="14">
        <f t="shared" si="86"/>
        <v>278.11856382339215</v>
      </c>
      <c r="J141" s="9">
        <v>5.431723249751613</v>
      </c>
      <c r="K141" s="9">
        <f t="shared" si="84"/>
        <v>437.37707533675319</v>
      </c>
      <c r="M141">
        <v>2015</v>
      </c>
      <c r="N141">
        <v>12</v>
      </c>
      <c r="O141">
        <v>5</v>
      </c>
      <c r="P141">
        <v>19</v>
      </c>
      <c r="Q141">
        <v>0</v>
      </c>
      <c r="R141">
        <v>0</v>
      </c>
      <c r="S141">
        <f t="shared" si="87"/>
        <v>2457362.2916666665</v>
      </c>
      <c r="T141">
        <f t="shared" si="88"/>
        <v>5818.7916666665114</v>
      </c>
      <c r="U141">
        <f t="shared" si="89"/>
        <v>283.21442726535417</v>
      </c>
      <c r="V141">
        <f t="shared" si="90"/>
        <v>331.04957082415967</v>
      </c>
      <c r="W141">
        <f t="shared" si="91"/>
        <v>614.26399808951385</v>
      </c>
      <c r="X141">
        <f t="shared" si="92"/>
        <v>5817.2916666665114</v>
      </c>
      <c r="Y141">
        <f t="shared" si="93"/>
        <v>19</v>
      </c>
      <c r="Z141">
        <f t="shared" si="94"/>
        <v>4.9509332059675897</v>
      </c>
      <c r="AA141">
        <f t="shared" si="95"/>
        <v>32.676233272634256</v>
      </c>
      <c r="AB141">
        <f t="shared" si="96"/>
        <v>474.93321273052879</v>
      </c>
      <c r="AC141">
        <f t="shared" si="97"/>
        <v>-0.41448379886902237</v>
      </c>
      <c r="AD141">
        <f t="shared" si="98"/>
        <v>0.90146563044902939</v>
      </c>
      <c r="AE141">
        <f t="shared" si="99"/>
        <v>-0.1247513430558483</v>
      </c>
      <c r="AF141">
        <f t="shared" si="100"/>
        <v>-0.12779711877348987</v>
      </c>
      <c r="AG141">
        <f t="shared" si="101"/>
        <v>0.90146563044902939</v>
      </c>
      <c r="AH141">
        <f t="shared" si="102"/>
        <v>-0.4135548495088997</v>
      </c>
      <c r="AI141">
        <f t="shared" si="103"/>
        <v>278.11856382339215</v>
      </c>
      <c r="AJ141">
        <f t="shared" si="104"/>
        <v>-24.440731802562325</v>
      </c>
    </row>
    <row r="142" spans="4:36" x14ac:dyDescent="0.15">
      <c r="D142" s="9" t="s">
        <v>174</v>
      </c>
      <c r="E142" s="9">
        <v>5738253.3127389019</v>
      </c>
      <c r="F142" s="9">
        <v>-7.231141362965424</v>
      </c>
      <c r="G142" s="9">
        <v>15.015957230286727</v>
      </c>
      <c r="H142" s="18">
        <f t="shared" si="85"/>
        <v>-36.779133449057994</v>
      </c>
      <c r="I142" s="14">
        <f t="shared" si="86"/>
        <v>288.30487222143148</v>
      </c>
      <c r="J142" s="9">
        <v>5.4319288771806633</v>
      </c>
      <c r="K142" s="9">
        <f t="shared" si="84"/>
        <v>437.37707503675108</v>
      </c>
      <c r="M142">
        <v>2015</v>
      </c>
      <c r="N142">
        <v>12</v>
      </c>
      <c r="O142">
        <v>5</v>
      </c>
      <c r="P142">
        <v>20</v>
      </c>
      <c r="Q142">
        <v>0</v>
      </c>
      <c r="R142">
        <v>0</v>
      </c>
      <c r="S142">
        <f t="shared" si="87"/>
        <v>2457362.3333333335</v>
      </c>
      <c r="T142">
        <f t="shared" si="88"/>
        <v>5818.8333333334886</v>
      </c>
      <c r="U142">
        <f t="shared" si="89"/>
        <v>283.21442922758337</v>
      </c>
      <c r="V142">
        <f t="shared" si="90"/>
        <v>331.09063750190217</v>
      </c>
      <c r="W142">
        <f t="shared" si="91"/>
        <v>614.30506672948559</v>
      </c>
      <c r="X142">
        <f t="shared" si="92"/>
        <v>5817.3333333334886</v>
      </c>
      <c r="Y142">
        <f t="shared" si="93"/>
        <v>20</v>
      </c>
      <c r="Z142">
        <f t="shared" si="94"/>
        <v>4.9536711152990396</v>
      </c>
      <c r="AA142">
        <f t="shared" si="95"/>
        <v>33.678971181965707</v>
      </c>
      <c r="AB142">
        <f t="shared" si="96"/>
        <v>490.16861049919885</v>
      </c>
      <c r="AC142">
        <f t="shared" si="97"/>
        <v>-0.63662014781086751</v>
      </c>
      <c r="AD142">
        <f t="shared" si="98"/>
        <v>0.7608461665095686</v>
      </c>
      <c r="AE142">
        <f t="shared" si="99"/>
        <v>-0.1258089754706038</v>
      </c>
      <c r="AF142">
        <f t="shared" si="100"/>
        <v>-0.25088894303647308</v>
      </c>
      <c r="AG142">
        <f t="shared" si="101"/>
        <v>0.7608461665095686</v>
      </c>
      <c r="AH142">
        <f t="shared" si="102"/>
        <v>-0.59847126010338647</v>
      </c>
      <c r="AI142">
        <f t="shared" si="103"/>
        <v>288.30487222143148</v>
      </c>
      <c r="AJ142">
        <f t="shared" si="104"/>
        <v>-36.779133449057994</v>
      </c>
    </row>
    <row r="143" spans="4:36" x14ac:dyDescent="0.15">
      <c r="D143" s="9" t="s">
        <v>175</v>
      </c>
      <c r="E143" s="9">
        <v>5740110.1876247926</v>
      </c>
      <c r="F143" s="9">
        <v>-7.2922514372799485</v>
      </c>
      <c r="G143" s="9">
        <v>14.821628101588406</v>
      </c>
      <c r="H143" s="18">
        <f t="shared" si="85"/>
        <v>-48.290842102600152</v>
      </c>
      <c r="I143" s="14">
        <f t="shared" si="86"/>
        <v>301.68201901099451</v>
      </c>
      <c r="J143" s="9">
        <v>5.4321345046097136</v>
      </c>
      <c r="K143" s="9">
        <f t="shared" si="84"/>
        <v>437.37707473674902</v>
      </c>
      <c r="M143">
        <v>2015</v>
      </c>
      <c r="N143">
        <v>12</v>
      </c>
      <c r="O143">
        <v>5</v>
      </c>
      <c r="P143">
        <v>21</v>
      </c>
      <c r="Q143">
        <v>0</v>
      </c>
      <c r="R143">
        <v>0</v>
      </c>
      <c r="S143">
        <f t="shared" si="87"/>
        <v>2457362.375</v>
      </c>
      <c r="T143">
        <f t="shared" si="88"/>
        <v>5818.875</v>
      </c>
      <c r="U143">
        <f t="shared" si="89"/>
        <v>283.2144311898125</v>
      </c>
      <c r="V143">
        <f t="shared" si="90"/>
        <v>331.13170417918809</v>
      </c>
      <c r="W143">
        <f t="shared" si="91"/>
        <v>614.34613536900065</v>
      </c>
      <c r="X143">
        <f t="shared" si="92"/>
        <v>5817.375</v>
      </c>
      <c r="Y143">
        <f t="shared" si="93"/>
        <v>21</v>
      </c>
      <c r="Z143">
        <f t="shared" si="94"/>
        <v>4.9564090246000436</v>
      </c>
      <c r="AA143">
        <f t="shared" si="95"/>
        <v>34.681709091266711</v>
      </c>
      <c r="AB143">
        <f t="shared" si="96"/>
        <v>505.40400826741222</v>
      </c>
      <c r="AC143">
        <f t="shared" si="97"/>
        <v>-0.81399797243437944</v>
      </c>
      <c r="AD143">
        <f t="shared" si="98"/>
        <v>0.56684407111052026</v>
      </c>
      <c r="AE143">
        <f t="shared" si="99"/>
        <v>-0.12686646491319412</v>
      </c>
      <c r="AF143">
        <f t="shared" si="100"/>
        <v>-0.34900213295389992</v>
      </c>
      <c r="AG143">
        <f t="shared" si="101"/>
        <v>0.56684407111052026</v>
      </c>
      <c r="AH143">
        <f t="shared" si="102"/>
        <v>-0.74624748591903467</v>
      </c>
      <c r="AI143">
        <f t="shared" si="103"/>
        <v>301.68201901099451</v>
      </c>
      <c r="AJ143">
        <f t="shared" si="104"/>
        <v>-48.290842102600152</v>
      </c>
    </row>
    <row r="144" spans="4:36" x14ac:dyDescent="0.15">
      <c r="D144" s="9" t="s">
        <v>176</v>
      </c>
      <c r="E144" s="9">
        <v>5741967.0625106832</v>
      </c>
      <c r="F144" s="9">
        <v>-7.353361511594473</v>
      </c>
      <c r="G144" s="9">
        <v>14.627298972890086</v>
      </c>
      <c r="H144" s="18">
        <f t="shared" si="85"/>
        <v>-57.868696859465359</v>
      </c>
      <c r="I144" s="14">
        <f t="shared" si="86"/>
        <v>321.33272711473285</v>
      </c>
      <c r="J144" s="9">
        <v>5.4323401320387639</v>
      </c>
      <c r="K144" s="9">
        <f t="shared" si="84"/>
        <v>437.37707443674702</v>
      </c>
      <c r="M144">
        <v>2015</v>
      </c>
      <c r="N144">
        <v>12</v>
      </c>
      <c r="O144">
        <v>5</v>
      </c>
      <c r="P144">
        <v>22</v>
      </c>
      <c r="Q144">
        <v>0</v>
      </c>
      <c r="R144">
        <v>0</v>
      </c>
      <c r="S144">
        <f t="shared" si="87"/>
        <v>2457362.4166666665</v>
      </c>
      <c r="T144">
        <f t="shared" si="88"/>
        <v>5818.9166666665114</v>
      </c>
      <c r="U144">
        <f t="shared" si="89"/>
        <v>283.21443315204169</v>
      </c>
      <c r="V144">
        <f t="shared" si="90"/>
        <v>331.1727708564722</v>
      </c>
      <c r="W144">
        <f t="shared" si="91"/>
        <v>614.38720400851389</v>
      </c>
      <c r="X144">
        <f t="shared" si="92"/>
        <v>5817.4166666665114</v>
      </c>
      <c r="Y144">
        <f t="shared" si="93"/>
        <v>22</v>
      </c>
      <c r="Z144">
        <f t="shared" si="94"/>
        <v>4.959146933900926</v>
      </c>
      <c r="AA144">
        <f t="shared" si="95"/>
        <v>35.684447000567594</v>
      </c>
      <c r="AB144">
        <f t="shared" si="96"/>
        <v>520.63940603562378</v>
      </c>
      <c r="AC144">
        <f t="shared" si="97"/>
        <v>-0.93417494999483364</v>
      </c>
      <c r="AD144">
        <f t="shared" si="98"/>
        <v>0.3330955742586571</v>
      </c>
      <c r="AE144">
        <f t="shared" si="99"/>
        <v>-0.1279238101818643</v>
      </c>
      <c r="AF144">
        <f t="shared" si="100"/>
        <v>-0.41519290147145282</v>
      </c>
      <c r="AG144">
        <f t="shared" si="101"/>
        <v>0.3330955742586571</v>
      </c>
      <c r="AH144">
        <f t="shared" si="102"/>
        <v>-0.84655903100552421</v>
      </c>
      <c r="AI144">
        <f t="shared" si="103"/>
        <v>321.33272711473285</v>
      </c>
      <c r="AJ144">
        <f t="shared" si="104"/>
        <v>-57.868696859465359</v>
      </c>
    </row>
    <row r="145" spans="4:36" x14ac:dyDescent="0.15">
      <c r="D145" s="9" t="s">
        <v>177</v>
      </c>
      <c r="E145" s="9">
        <v>5743823.9373965729</v>
      </c>
      <c r="F145" s="9">
        <v>-7.4144715859089976</v>
      </c>
      <c r="G145" s="9">
        <v>14.432969844191765</v>
      </c>
      <c r="H145" s="18">
        <f t="shared" si="85"/>
        <v>-63.210602454480579</v>
      </c>
      <c r="I145" s="14">
        <f t="shared" si="86"/>
        <v>350.3864184441569</v>
      </c>
      <c r="J145" s="9">
        <v>5.4325457594678142</v>
      </c>
      <c r="K145" s="9">
        <f t="shared" si="84"/>
        <v>437.37707413674491</v>
      </c>
      <c r="M145">
        <v>2015</v>
      </c>
      <c r="N145">
        <v>12</v>
      </c>
      <c r="O145">
        <v>5</v>
      </c>
      <c r="P145">
        <v>23</v>
      </c>
      <c r="Q145">
        <v>0</v>
      </c>
      <c r="R145">
        <v>0</v>
      </c>
      <c r="S145">
        <f t="shared" si="87"/>
        <v>2457362.4583333335</v>
      </c>
      <c r="T145">
        <f t="shared" si="88"/>
        <v>5818.9583333334886</v>
      </c>
      <c r="U145">
        <f t="shared" si="89"/>
        <v>283.21443511427083</v>
      </c>
      <c r="V145">
        <f t="shared" si="90"/>
        <v>331.21383753421469</v>
      </c>
      <c r="W145">
        <f t="shared" si="91"/>
        <v>614.42827264848552</v>
      </c>
      <c r="X145">
        <f t="shared" si="92"/>
        <v>5817.4583333334886</v>
      </c>
      <c r="Y145">
        <f t="shared" si="93"/>
        <v>23</v>
      </c>
      <c r="Z145">
        <f t="shared" si="94"/>
        <v>4.9618848432323679</v>
      </c>
      <c r="AA145">
        <f t="shared" si="95"/>
        <v>36.687184909899038</v>
      </c>
      <c r="AB145">
        <f t="shared" si="96"/>
        <v>535.87480380429372</v>
      </c>
      <c r="AC145">
        <f t="shared" si="97"/>
        <v>-0.98872859950264369</v>
      </c>
      <c r="AD145">
        <f t="shared" si="98"/>
        <v>7.602404596946595E-2</v>
      </c>
      <c r="AE145">
        <f t="shared" si="99"/>
        <v>-0.12898101007502336</v>
      </c>
      <c r="AF145">
        <f t="shared" si="100"/>
        <v>-0.44476084725300469</v>
      </c>
      <c r="AG145">
        <f t="shared" si="101"/>
        <v>7.602404596946595E-2</v>
      </c>
      <c r="AH145">
        <f t="shared" si="102"/>
        <v>-0.89241701753452796</v>
      </c>
      <c r="AI145">
        <f t="shared" si="103"/>
        <v>350.3864184441569</v>
      </c>
      <c r="AJ145">
        <f t="shared" si="104"/>
        <v>-63.210602454480579</v>
      </c>
    </row>
    <row r="146" spans="4:36" ht="14.25" thickBot="1" x14ac:dyDescent="0.2">
      <c r="D146" s="10" t="s">
        <v>178</v>
      </c>
      <c r="E146" s="10">
        <v>5745680.8122824635</v>
      </c>
      <c r="F146" s="10">
        <v>-7.4755816602235221</v>
      </c>
      <c r="G146" s="10">
        <v>14.238640715493446</v>
      </c>
      <c r="H146" s="20">
        <f t="shared" si="85"/>
        <v>-61.693123680690327</v>
      </c>
      <c r="I146" s="16">
        <f t="shared" si="86"/>
        <v>23.438936627242043</v>
      </c>
      <c r="J146" s="10">
        <v>5.4327513868968644</v>
      </c>
      <c r="K146" s="10">
        <f t="shared" si="84"/>
        <v>437.37707383674291</v>
      </c>
      <c r="M146">
        <v>2015</v>
      </c>
      <c r="N146">
        <v>12</v>
      </c>
      <c r="O146">
        <v>6</v>
      </c>
      <c r="P146">
        <v>0</v>
      </c>
      <c r="Q146">
        <v>0</v>
      </c>
      <c r="R146">
        <v>0</v>
      </c>
      <c r="S146">
        <f t="shared" si="87"/>
        <v>2457362.5</v>
      </c>
      <c r="T146">
        <f t="shared" si="88"/>
        <v>5819</v>
      </c>
      <c r="U146">
        <f t="shared" si="89"/>
        <v>283.21443707650002</v>
      </c>
      <c r="V146">
        <f t="shared" si="90"/>
        <v>331.25490421150062</v>
      </c>
      <c r="W146">
        <f t="shared" si="91"/>
        <v>614.46934128800058</v>
      </c>
      <c r="X146">
        <f t="shared" si="92"/>
        <v>5817.5</v>
      </c>
      <c r="Y146">
        <f t="shared" si="93"/>
        <v>0</v>
      </c>
      <c r="Z146">
        <f t="shared" si="94"/>
        <v>4.9646227525333719</v>
      </c>
      <c r="AA146">
        <f t="shared" si="95"/>
        <v>13.689922819200039</v>
      </c>
      <c r="AB146">
        <f t="shared" si="96"/>
        <v>191.11020157250715</v>
      </c>
      <c r="AC146">
        <f t="shared" si="97"/>
        <v>-0.97324819141691055</v>
      </c>
      <c r="AD146">
        <f t="shared" si="98"/>
        <v>-0.18941504684994528</v>
      </c>
      <c r="AE146">
        <f t="shared" si="99"/>
        <v>-0.13003806339124532</v>
      </c>
      <c r="AF146">
        <f t="shared" si="100"/>
        <v>-0.43524443965762694</v>
      </c>
      <c r="AG146">
        <f t="shared" si="101"/>
        <v>-0.18941504684994528</v>
      </c>
      <c r="AH146">
        <f t="shared" si="102"/>
        <v>-0.88016147255713895</v>
      </c>
      <c r="AI146">
        <f t="shared" si="103"/>
        <v>23.438936627242043</v>
      </c>
      <c r="AJ146">
        <f t="shared" si="104"/>
        <v>-61.693123680690327</v>
      </c>
    </row>
  </sheetData>
  <phoneticPr fontId="8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OKU-OA-48</dc:creator>
  <cp:lastModifiedBy>OKUYAMA</cp:lastModifiedBy>
  <dcterms:created xsi:type="dcterms:W3CDTF">2015-11-16T12:33:47Z</dcterms:created>
  <dcterms:modified xsi:type="dcterms:W3CDTF">2015-11-29T04:30:24Z</dcterms:modified>
</cp:coreProperties>
</file>